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" windowWidth="18462" windowHeight="7254" firstSheet="2" activeTab="5"/>
  </bookViews>
  <sheets>
    <sheet name="法人本部拠点区分" sheetId="1" r:id="rId1"/>
    <sheet name="ふるさと学園拠点区分" sheetId="2" r:id="rId2"/>
    <sheet name="すてっぷはうす拠点区分" sheetId="3" r:id="rId3"/>
    <sheet name="ふるさとの森拠点区分" sheetId="4" r:id="rId4"/>
    <sheet name="ふるさとのＷＡ拠点区分" sheetId="5" r:id="rId5"/>
    <sheet name="ふるさと学園医務室拠点区分" sheetId="6" r:id="rId6"/>
  </sheets>
  <definedNames>
    <definedName name="_xlnm.Print_Titles" localSheetId="2">すてっぷはうす拠点区分!$1:$5</definedName>
    <definedName name="_xlnm.Print_Titles" localSheetId="4">ふるさとのＷＡ拠点区分!$1:$5</definedName>
    <definedName name="_xlnm.Print_Titles" localSheetId="3">ふるさとの森拠点区分!$1:$5</definedName>
    <definedName name="_xlnm.Print_Titles" localSheetId="5">ふるさと学園医務室拠点区分!$1:$5</definedName>
    <definedName name="_xlnm.Print_Titles" localSheetId="1">ふるさと学園拠点区分!$1:$5</definedName>
    <definedName name="_xlnm.Print_Titles" localSheetId="0">法人本部拠点区分!$1:$5</definedName>
  </definedNames>
  <calcPr calcId="145621" calcMode="manual"/>
</workbook>
</file>

<file path=xl/calcChain.xml><?xml version="1.0" encoding="utf-8"?>
<calcChain xmlns="http://schemas.openxmlformats.org/spreadsheetml/2006/main">
  <c r="G274" i="6" l="1"/>
  <c r="G273" i="6"/>
  <c r="G272" i="6"/>
  <c r="G271" i="6"/>
  <c r="G270" i="6"/>
  <c r="G269" i="6"/>
  <c r="F268" i="6"/>
  <c r="E268" i="6"/>
  <c r="G268" i="6" s="1"/>
  <c r="G267" i="6"/>
  <c r="G266" i="6"/>
  <c r="G265" i="6"/>
  <c r="G264" i="6"/>
  <c r="G263" i="6"/>
  <c r="G262" i="6"/>
  <c r="G261" i="6"/>
  <c r="F260" i="6"/>
  <c r="E260" i="6"/>
  <c r="G260" i="6" s="1"/>
  <c r="G259" i="6"/>
  <c r="G257" i="6"/>
  <c r="G253" i="6"/>
  <c r="G252" i="6"/>
  <c r="G251" i="6"/>
  <c r="F251" i="6"/>
  <c r="E251" i="6"/>
  <c r="G250" i="6"/>
  <c r="G249" i="6"/>
  <c r="F249" i="6"/>
  <c r="E249" i="6"/>
  <c r="G248" i="6"/>
  <c r="G247" i="6"/>
  <c r="F247" i="6"/>
  <c r="E247" i="6"/>
  <c r="G246" i="6"/>
  <c r="G245" i="6"/>
  <c r="F245" i="6"/>
  <c r="E245" i="6"/>
  <c r="G244" i="6"/>
  <c r="G243" i="6"/>
  <c r="F243" i="6"/>
  <c r="E243" i="6"/>
  <c r="G242" i="6"/>
  <c r="G241" i="6"/>
  <c r="F240" i="6"/>
  <c r="E240" i="6"/>
  <c r="G240" i="6" s="1"/>
  <c r="G239" i="6"/>
  <c r="F238" i="6"/>
  <c r="E238" i="6"/>
  <c r="G238" i="6" s="1"/>
  <c r="G237" i="6"/>
  <c r="G236" i="6"/>
  <c r="G235" i="6"/>
  <c r="G234" i="6"/>
  <c r="G233" i="6"/>
  <c r="G232" i="6"/>
  <c r="G231" i="6"/>
  <c r="G230" i="6"/>
  <c r="G229" i="6"/>
  <c r="F228" i="6"/>
  <c r="E228" i="6"/>
  <c r="G228" i="6" s="1"/>
  <c r="G227" i="6"/>
  <c r="F226" i="6"/>
  <c r="E226" i="6"/>
  <c r="G226" i="6" s="1"/>
  <c r="G225" i="6"/>
  <c r="G224" i="6"/>
  <c r="G223" i="6"/>
  <c r="F222" i="6"/>
  <c r="G222" i="6" s="1"/>
  <c r="E222" i="6"/>
  <c r="E254" i="6" s="1"/>
  <c r="G220" i="6"/>
  <c r="G219" i="6"/>
  <c r="F218" i="6"/>
  <c r="G218" i="6" s="1"/>
  <c r="E218" i="6"/>
  <c r="G217" i="6"/>
  <c r="F216" i="6"/>
  <c r="G216" i="6" s="1"/>
  <c r="E216" i="6"/>
  <c r="G215" i="6"/>
  <c r="F214" i="6"/>
  <c r="G214" i="6" s="1"/>
  <c r="E214" i="6"/>
  <c r="G213" i="6"/>
  <c r="F212" i="6"/>
  <c r="G212" i="6" s="1"/>
  <c r="E212" i="6"/>
  <c r="G211" i="6"/>
  <c r="F210" i="6"/>
  <c r="G210" i="6" s="1"/>
  <c r="E210" i="6"/>
  <c r="G209" i="6"/>
  <c r="G208" i="6"/>
  <c r="G207" i="6"/>
  <c r="G206" i="6"/>
  <c r="G205" i="6"/>
  <c r="G204" i="6"/>
  <c r="G203" i="6"/>
  <c r="G202" i="6"/>
  <c r="G201" i="6"/>
  <c r="G200" i="6"/>
  <c r="G199" i="6"/>
  <c r="F198" i="6"/>
  <c r="E198" i="6"/>
  <c r="G198" i="6" s="1"/>
  <c r="G197" i="6"/>
  <c r="G196" i="6"/>
  <c r="F195" i="6"/>
  <c r="G195" i="6" s="1"/>
  <c r="E195" i="6"/>
  <c r="G194" i="6"/>
  <c r="G193" i="6"/>
  <c r="G192" i="6"/>
  <c r="F192" i="6"/>
  <c r="E192" i="6"/>
  <c r="G191" i="6"/>
  <c r="G190" i="6"/>
  <c r="F189" i="6"/>
  <c r="F221" i="6" s="1"/>
  <c r="E189" i="6"/>
  <c r="E221" i="6" s="1"/>
  <c r="G185" i="6"/>
  <c r="G184" i="6"/>
  <c r="G183" i="6"/>
  <c r="G182" i="6"/>
  <c r="F182" i="6"/>
  <c r="E182" i="6"/>
  <c r="G181" i="6"/>
  <c r="G180" i="6"/>
  <c r="G179" i="6"/>
  <c r="G178" i="6"/>
  <c r="G177" i="6"/>
  <c r="G176" i="6"/>
  <c r="F175" i="6"/>
  <c r="F186" i="6" s="1"/>
  <c r="E175" i="6"/>
  <c r="E186" i="6" s="1"/>
  <c r="G186" i="6" s="1"/>
  <c r="G173" i="6"/>
  <c r="G172" i="6"/>
  <c r="G171" i="6"/>
  <c r="G170" i="6"/>
  <c r="F169" i="6"/>
  <c r="G169" i="6" s="1"/>
  <c r="E169" i="6"/>
  <c r="G168" i="6"/>
  <c r="G167" i="6"/>
  <c r="G166" i="6"/>
  <c r="G165" i="6"/>
  <c r="G164" i="6"/>
  <c r="G163" i="6"/>
  <c r="G162" i="6"/>
  <c r="F162" i="6"/>
  <c r="E162" i="6"/>
  <c r="G161" i="6"/>
  <c r="G160" i="6"/>
  <c r="F160" i="6"/>
  <c r="F174" i="6" s="1"/>
  <c r="F187" i="6" s="1"/>
  <c r="E160" i="6"/>
  <c r="E174" i="6" s="1"/>
  <c r="G157" i="6"/>
  <c r="F156" i="6"/>
  <c r="E156" i="6"/>
  <c r="G156" i="6" s="1"/>
  <c r="G155" i="6"/>
  <c r="F154" i="6"/>
  <c r="E154" i="6"/>
  <c r="G154" i="6" s="1"/>
  <c r="G153" i="6"/>
  <c r="F152" i="6"/>
  <c r="E152" i="6"/>
  <c r="G152" i="6" s="1"/>
  <c r="G151" i="6"/>
  <c r="G150" i="6"/>
  <c r="G149" i="6"/>
  <c r="F148" i="6"/>
  <c r="G148" i="6" s="1"/>
  <c r="E148" i="6"/>
  <c r="G147" i="6"/>
  <c r="F146" i="6"/>
  <c r="G146" i="6" s="1"/>
  <c r="E146" i="6"/>
  <c r="G145" i="6"/>
  <c r="F144" i="6"/>
  <c r="G144" i="6" s="1"/>
  <c r="E144" i="6"/>
  <c r="G143" i="6"/>
  <c r="G142" i="6"/>
  <c r="G141" i="6"/>
  <c r="G140" i="6"/>
  <c r="G139" i="6"/>
  <c r="F138" i="6"/>
  <c r="G138" i="6" s="1"/>
  <c r="E138" i="6"/>
  <c r="E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F114" i="6"/>
  <c r="E114" i="6"/>
  <c r="G114" i="6" s="1"/>
  <c r="G113" i="6"/>
  <c r="G112" i="6"/>
  <c r="G111" i="6"/>
  <c r="G110" i="6"/>
  <c r="G109" i="6"/>
  <c r="G108" i="6"/>
  <c r="G107" i="6"/>
  <c r="G106" i="6"/>
  <c r="G105" i="6"/>
  <c r="G104" i="6"/>
  <c r="G103" i="6"/>
  <c r="F103" i="6"/>
  <c r="E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F82" i="6"/>
  <c r="E82" i="6"/>
  <c r="G82" i="6" s="1"/>
  <c r="G81" i="6"/>
  <c r="G80" i="6"/>
  <c r="G79" i="6"/>
  <c r="G78" i="6"/>
  <c r="G77" i="6"/>
  <c r="G76" i="6"/>
  <c r="G75" i="6"/>
  <c r="G74" i="6"/>
  <c r="F74" i="6"/>
  <c r="E74" i="6"/>
  <c r="E158" i="6" s="1"/>
  <c r="G72" i="6"/>
  <c r="G71" i="6"/>
  <c r="F71" i="6"/>
  <c r="E71" i="6"/>
  <c r="G70" i="6"/>
  <c r="G69" i="6"/>
  <c r="F69" i="6"/>
  <c r="E69" i="6"/>
  <c r="G68" i="6"/>
  <c r="G67" i="6"/>
  <c r="G66" i="6"/>
  <c r="G65" i="6"/>
  <c r="G64" i="6"/>
  <c r="G63" i="6"/>
  <c r="G62" i="6"/>
  <c r="G61" i="6"/>
  <c r="G60" i="6"/>
  <c r="G59" i="6"/>
  <c r="G58" i="6"/>
  <c r="F58" i="6"/>
  <c r="E58" i="6"/>
  <c r="G57" i="6"/>
  <c r="F57" i="6"/>
  <c r="E57" i="6"/>
  <c r="G56" i="6"/>
  <c r="G55" i="6"/>
  <c r="G54" i="6"/>
  <c r="G53" i="6"/>
  <c r="G52" i="6"/>
  <c r="G51" i="6"/>
  <c r="F50" i="6"/>
  <c r="G50" i="6" s="1"/>
  <c r="E50" i="6"/>
  <c r="G49" i="6"/>
  <c r="G48" i="6"/>
  <c r="F47" i="6"/>
  <c r="E47" i="6"/>
  <c r="G47" i="6" s="1"/>
  <c r="G46" i="6"/>
  <c r="G45" i="6"/>
  <c r="G44" i="6"/>
  <c r="G43" i="6"/>
  <c r="G42" i="6"/>
  <c r="G41" i="6"/>
  <c r="G40" i="6"/>
  <c r="G39" i="6"/>
  <c r="G38" i="6"/>
  <c r="F37" i="6"/>
  <c r="E37" i="6"/>
  <c r="G37" i="6" s="1"/>
  <c r="G36" i="6"/>
  <c r="G35" i="6"/>
  <c r="G34" i="6"/>
  <c r="G33" i="6"/>
  <c r="G32" i="6"/>
  <c r="G31" i="6"/>
  <c r="F30" i="6"/>
  <c r="E30" i="6"/>
  <c r="G30" i="6" s="1"/>
  <c r="G29" i="6"/>
  <c r="G28" i="6"/>
  <c r="G27" i="6"/>
  <c r="G26" i="6"/>
  <c r="F25" i="6"/>
  <c r="E25" i="6"/>
  <c r="G25" i="6" s="1"/>
  <c r="G24" i="6"/>
  <c r="G23" i="6"/>
  <c r="G22" i="6"/>
  <c r="G21" i="6"/>
  <c r="G20" i="6"/>
  <c r="F19" i="6"/>
  <c r="E19" i="6"/>
  <c r="G19" i="6" s="1"/>
  <c r="G18" i="6"/>
  <c r="G17" i="6"/>
  <c r="G16" i="6"/>
  <c r="G15" i="6"/>
  <c r="G14" i="6"/>
  <c r="G13" i="6"/>
  <c r="G12" i="6"/>
  <c r="G11" i="6"/>
  <c r="F10" i="6"/>
  <c r="F9" i="6" s="1"/>
  <c r="E10" i="6"/>
  <c r="E9" i="6" s="1"/>
  <c r="G9" i="6" s="1"/>
  <c r="G8" i="6"/>
  <c r="G7" i="6"/>
  <c r="F6" i="6"/>
  <c r="F73" i="6" s="1"/>
  <c r="E6" i="6"/>
  <c r="G274" i="5"/>
  <c r="G273" i="5"/>
  <c r="G272" i="5"/>
  <c r="G271" i="5"/>
  <c r="G270" i="5"/>
  <c r="G269" i="5"/>
  <c r="F268" i="5"/>
  <c r="E268" i="5"/>
  <c r="G268" i="5" s="1"/>
  <c r="G267" i="5"/>
  <c r="G266" i="5"/>
  <c r="G265" i="5"/>
  <c r="G264" i="5"/>
  <c r="G263" i="5"/>
  <c r="G262" i="5"/>
  <c r="G261" i="5"/>
  <c r="F260" i="5"/>
  <c r="G260" i="5" s="1"/>
  <c r="E260" i="5"/>
  <c r="G259" i="5"/>
  <c r="G257" i="5"/>
  <c r="G253" i="5"/>
  <c r="G252" i="5"/>
  <c r="F251" i="5"/>
  <c r="E251" i="5"/>
  <c r="G251" i="5" s="1"/>
  <c r="G250" i="5"/>
  <c r="F249" i="5"/>
  <c r="E249" i="5"/>
  <c r="G249" i="5" s="1"/>
  <c r="G248" i="5"/>
  <c r="F247" i="5"/>
  <c r="E247" i="5"/>
  <c r="G247" i="5" s="1"/>
  <c r="G246" i="5"/>
  <c r="F245" i="5"/>
  <c r="E245" i="5"/>
  <c r="G245" i="5" s="1"/>
  <c r="G244" i="5"/>
  <c r="F243" i="5"/>
  <c r="E243" i="5"/>
  <c r="G243" i="5" s="1"/>
  <c r="G242" i="5"/>
  <c r="G241" i="5"/>
  <c r="F240" i="5"/>
  <c r="G240" i="5" s="1"/>
  <c r="E240" i="5"/>
  <c r="G239" i="5"/>
  <c r="F238" i="5"/>
  <c r="G238" i="5" s="1"/>
  <c r="E238" i="5"/>
  <c r="G237" i="5"/>
  <c r="G236" i="5"/>
  <c r="G235" i="5"/>
  <c r="G234" i="5"/>
  <c r="G233" i="5"/>
  <c r="G232" i="5"/>
  <c r="G231" i="5"/>
  <c r="G230" i="5"/>
  <c r="G229" i="5"/>
  <c r="F228" i="5"/>
  <c r="E228" i="5"/>
  <c r="G228" i="5" s="1"/>
  <c r="G227" i="5"/>
  <c r="F226" i="5"/>
  <c r="E226" i="5"/>
  <c r="G226" i="5" s="1"/>
  <c r="G225" i="5"/>
  <c r="G224" i="5"/>
  <c r="G223" i="5"/>
  <c r="F222" i="5"/>
  <c r="F254" i="5" s="1"/>
  <c r="E222" i="5"/>
  <c r="E254" i="5" s="1"/>
  <c r="G220" i="5"/>
  <c r="G219" i="5"/>
  <c r="F218" i="5"/>
  <c r="E218" i="5"/>
  <c r="G218" i="5" s="1"/>
  <c r="G217" i="5"/>
  <c r="F216" i="5"/>
  <c r="E216" i="5"/>
  <c r="G216" i="5" s="1"/>
  <c r="G215" i="5"/>
  <c r="F214" i="5"/>
  <c r="E214" i="5"/>
  <c r="G214" i="5" s="1"/>
  <c r="G213" i="5"/>
  <c r="F212" i="5"/>
  <c r="E212" i="5"/>
  <c r="G212" i="5" s="1"/>
  <c r="G211" i="5"/>
  <c r="F210" i="5"/>
  <c r="E210" i="5"/>
  <c r="G210" i="5" s="1"/>
  <c r="G209" i="5"/>
  <c r="G208" i="5"/>
  <c r="G207" i="5"/>
  <c r="G206" i="5"/>
  <c r="G205" i="5"/>
  <c r="G204" i="5"/>
  <c r="G203" i="5"/>
  <c r="G202" i="5"/>
  <c r="G201" i="5"/>
  <c r="G200" i="5"/>
  <c r="G199" i="5"/>
  <c r="F198" i="5"/>
  <c r="E198" i="5"/>
  <c r="G198" i="5" s="1"/>
  <c r="G197" i="5"/>
  <c r="G196" i="5"/>
  <c r="G195" i="5"/>
  <c r="F195" i="5"/>
  <c r="E195" i="5"/>
  <c r="G194" i="5"/>
  <c r="G193" i="5"/>
  <c r="F192" i="5"/>
  <c r="E192" i="5"/>
  <c r="G192" i="5" s="1"/>
  <c r="G191" i="5"/>
  <c r="G190" i="5"/>
  <c r="F189" i="5"/>
  <c r="F221" i="5" s="1"/>
  <c r="E189" i="5"/>
  <c r="E221" i="5" s="1"/>
  <c r="G185" i="5"/>
  <c r="G184" i="5"/>
  <c r="G183" i="5"/>
  <c r="F182" i="5"/>
  <c r="E182" i="5"/>
  <c r="G182" i="5" s="1"/>
  <c r="G181" i="5"/>
  <c r="G180" i="5"/>
  <c r="G179" i="5"/>
  <c r="G178" i="5"/>
  <c r="G177" i="5"/>
  <c r="G176" i="5"/>
  <c r="F175" i="5"/>
  <c r="F186" i="5" s="1"/>
  <c r="E175" i="5"/>
  <c r="G175" i="5" s="1"/>
  <c r="G173" i="5"/>
  <c r="G172" i="5"/>
  <c r="G171" i="5"/>
  <c r="G170" i="5"/>
  <c r="G169" i="5"/>
  <c r="F169" i="5"/>
  <c r="E169" i="5"/>
  <c r="G168" i="5"/>
  <c r="G167" i="5"/>
  <c r="G166" i="5"/>
  <c r="G165" i="5"/>
  <c r="G164" i="5"/>
  <c r="G163" i="5"/>
  <c r="F162" i="5"/>
  <c r="E162" i="5"/>
  <c r="G162" i="5" s="1"/>
  <c r="G161" i="5"/>
  <c r="F160" i="5"/>
  <c r="F174" i="5" s="1"/>
  <c r="E160" i="5"/>
  <c r="E174" i="5" s="1"/>
  <c r="G157" i="5"/>
  <c r="F156" i="5"/>
  <c r="E156" i="5"/>
  <c r="G156" i="5" s="1"/>
  <c r="G155" i="5"/>
  <c r="F154" i="5"/>
  <c r="E154" i="5"/>
  <c r="G154" i="5" s="1"/>
  <c r="G153" i="5"/>
  <c r="F152" i="5"/>
  <c r="E152" i="5"/>
  <c r="G152" i="5" s="1"/>
  <c r="G151" i="5"/>
  <c r="G150" i="5"/>
  <c r="G149" i="5"/>
  <c r="F148" i="5"/>
  <c r="E148" i="5"/>
  <c r="G148" i="5" s="1"/>
  <c r="G147" i="5"/>
  <c r="F146" i="5"/>
  <c r="E146" i="5"/>
  <c r="G146" i="5" s="1"/>
  <c r="G145" i="5"/>
  <c r="F144" i="5"/>
  <c r="E144" i="5"/>
  <c r="G144" i="5" s="1"/>
  <c r="G143" i="5"/>
  <c r="G142" i="5"/>
  <c r="G141" i="5"/>
  <c r="G140" i="5"/>
  <c r="G139" i="5"/>
  <c r="F138" i="5"/>
  <c r="F137" i="5" s="1"/>
  <c r="E138" i="5"/>
  <c r="G138" i="5" s="1"/>
  <c r="E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F114" i="5"/>
  <c r="E114" i="5"/>
  <c r="G114" i="5" s="1"/>
  <c r="G113" i="5"/>
  <c r="G112" i="5"/>
  <c r="G111" i="5"/>
  <c r="G110" i="5"/>
  <c r="G109" i="5"/>
  <c r="G108" i="5"/>
  <c r="G107" i="5"/>
  <c r="G106" i="5"/>
  <c r="G105" i="5"/>
  <c r="G104" i="5"/>
  <c r="F103" i="5"/>
  <c r="G103" i="5" s="1"/>
  <c r="E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F82" i="5"/>
  <c r="E82" i="5"/>
  <c r="G82" i="5" s="1"/>
  <c r="G81" i="5"/>
  <c r="G80" i="5"/>
  <c r="G79" i="5"/>
  <c r="G78" i="5"/>
  <c r="G77" i="5"/>
  <c r="G76" i="5"/>
  <c r="G75" i="5"/>
  <c r="G74" i="5"/>
  <c r="F74" i="5"/>
  <c r="E74" i="5"/>
  <c r="E158" i="5" s="1"/>
  <c r="G72" i="5"/>
  <c r="G71" i="5"/>
  <c r="F71" i="5"/>
  <c r="E71" i="5"/>
  <c r="G70" i="5"/>
  <c r="G69" i="5"/>
  <c r="F69" i="5"/>
  <c r="E69" i="5"/>
  <c r="G68" i="5"/>
  <c r="G67" i="5"/>
  <c r="G66" i="5"/>
  <c r="G65" i="5"/>
  <c r="G64" i="5"/>
  <c r="G63" i="5"/>
  <c r="G62" i="5"/>
  <c r="G61" i="5"/>
  <c r="G60" i="5"/>
  <c r="G59" i="5"/>
  <c r="G58" i="5"/>
  <c r="F58" i="5"/>
  <c r="E58" i="5"/>
  <c r="G57" i="5"/>
  <c r="F57" i="5"/>
  <c r="E57" i="5"/>
  <c r="G56" i="5"/>
  <c r="G55" i="5"/>
  <c r="G54" i="5"/>
  <c r="G53" i="5"/>
  <c r="G52" i="5"/>
  <c r="G51" i="5"/>
  <c r="G50" i="5"/>
  <c r="F50" i="5"/>
  <c r="F37" i="5" s="1"/>
  <c r="E50" i="5"/>
  <c r="G49" i="5"/>
  <c r="G48" i="5"/>
  <c r="F47" i="5"/>
  <c r="E47" i="5"/>
  <c r="G47" i="5" s="1"/>
  <c r="G46" i="5"/>
  <c r="G45" i="5"/>
  <c r="G44" i="5"/>
  <c r="G43" i="5"/>
  <c r="G42" i="5"/>
  <c r="G41" i="5"/>
  <c r="G40" i="5"/>
  <c r="G39" i="5"/>
  <c r="G38" i="5"/>
  <c r="E37" i="5"/>
  <c r="G36" i="5"/>
  <c r="G35" i="5"/>
  <c r="G34" i="5"/>
  <c r="G33" i="5"/>
  <c r="G32" i="5"/>
  <c r="G31" i="5"/>
  <c r="F30" i="5"/>
  <c r="E30" i="5"/>
  <c r="G30" i="5" s="1"/>
  <c r="G29" i="5"/>
  <c r="G28" i="5"/>
  <c r="G27" i="5"/>
  <c r="G26" i="5"/>
  <c r="F25" i="5"/>
  <c r="E25" i="5"/>
  <c r="G25" i="5" s="1"/>
  <c r="G24" i="5"/>
  <c r="G23" i="5"/>
  <c r="G22" i="5"/>
  <c r="G21" i="5"/>
  <c r="G20" i="5"/>
  <c r="F19" i="5"/>
  <c r="E19" i="5"/>
  <c r="G19" i="5" s="1"/>
  <c r="G18" i="5"/>
  <c r="G17" i="5"/>
  <c r="G16" i="5"/>
  <c r="G15" i="5"/>
  <c r="G14" i="5"/>
  <c r="G13" i="5"/>
  <c r="G12" i="5"/>
  <c r="G11" i="5"/>
  <c r="G10" i="5"/>
  <c r="F10" i="5"/>
  <c r="E10" i="5"/>
  <c r="F9" i="5"/>
  <c r="G8" i="5"/>
  <c r="G7" i="5"/>
  <c r="G6" i="5"/>
  <c r="F6" i="5"/>
  <c r="F73" i="5" s="1"/>
  <c r="E6" i="5"/>
  <c r="G274" i="4"/>
  <c r="G273" i="4"/>
  <c r="G272" i="4"/>
  <c r="G271" i="4"/>
  <c r="G270" i="4"/>
  <c r="G269" i="4"/>
  <c r="G268" i="4"/>
  <c r="F268" i="4"/>
  <c r="E268" i="4"/>
  <c r="G267" i="4"/>
  <c r="G266" i="4"/>
  <c r="G265" i="4"/>
  <c r="G264" i="4"/>
  <c r="G263" i="4"/>
  <c r="G262" i="4"/>
  <c r="G261" i="4"/>
  <c r="F260" i="4"/>
  <c r="E260" i="4"/>
  <c r="G260" i="4" s="1"/>
  <c r="G259" i="4"/>
  <c r="G257" i="4"/>
  <c r="G253" i="4"/>
  <c r="G252" i="4"/>
  <c r="F251" i="4"/>
  <c r="E251" i="4"/>
  <c r="G251" i="4" s="1"/>
  <c r="G250" i="4"/>
  <c r="F249" i="4"/>
  <c r="E249" i="4"/>
  <c r="G249" i="4" s="1"/>
  <c r="G248" i="4"/>
  <c r="F247" i="4"/>
  <c r="E247" i="4"/>
  <c r="G247" i="4" s="1"/>
  <c r="G246" i="4"/>
  <c r="F245" i="4"/>
  <c r="E245" i="4"/>
  <c r="G245" i="4" s="1"/>
  <c r="G244" i="4"/>
  <c r="F243" i="4"/>
  <c r="E243" i="4"/>
  <c r="G243" i="4" s="1"/>
  <c r="G242" i="4"/>
  <c r="G241" i="4"/>
  <c r="F240" i="4"/>
  <c r="E240" i="4"/>
  <c r="G240" i="4" s="1"/>
  <c r="G239" i="4"/>
  <c r="F238" i="4"/>
  <c r="E238" i="4"/>
  <c r="G238" i="4" s="1"/>
  <c r="G237" i="4"/>
  <c r="G236" i="4"/>
  <c r="G235" i="4"/>
  <c r="G234" i="4"/>
  <c r="G233" i="4"/>
  <c r="G232" i="4"/>
  <c r="G231" i="4"/>
  <c r="G230" i="4"/>
  <c r="G229" i="4"/>
  <c r="F228" i="4"/>
  <c r="E228" i="4"/>
  <c r="G228" i="4" s="1"/>
  <c r="G227" i="4"/>
  <c r="F226" i="4"/>
  <c r="E226" i="4"/>
  <c r="G226" i="4" s="1"/>
  <c r="G225" i="4"/>
  <c r="G224" i="4"/>
  <c r="G223" i="4"/>
  <c r="G222" i="4"/>
  <c r="F222" i="4"/>
  <c r="F254" i="4" s="1"/>
  <c r="E222" i="4"/>
  <c r="E254" i="4" s="1"/>
  <c r="G254" i="4" s="1"/>
  <c r="G220" i="4"/>
  <c r="G219" i="4"/>
  <c r="G218" i="4"/>
  <c r="F218" i="4"/>
  <c r="E218" i="4"/>
  <c r="G217" i="4"/>
  <c r="G216" i="4"/>
  <c r="F216" i="4"/>
  <c r="E216" i="4"/>
  <c r="G215" i="4"/>
  <c r="G214" i="4"/>
  <c r="F214" i="4"/>
  <c r="E214" i="4"/>
  <c r="G213" i="4"/>
  <c r="G212" i="4"/>
  <c r="F212" i="4"/>
  <c r="E212" i="4"/>
  <c r="G211" i="4"/>
  <c r="G210" i="4"/>
  <c r="F210" i="4"/>
  <c r="E210" i="4"/>
  <c r="G209" i="4"/>
  <c r="G208" i="4"/>
  <c r="G207" i="4"/>
  <c r="G206" i="4"/>
  <c r="G205" i="4"/>
  <c r="G204" i="4"/>
  <c r="G203" i="4"/>
  <c r="G202" i="4"/>
  <c r="G201" i="4"/>
  <c r="G200" i="4"/>
  <c r="G199" i="4"/>
  <c r="F198" i="4"/>
  <c r="E198" i="4"/>
  <c r="G198" i="4" s="1"/>
  <c r="G197" i="4"/>
  <c r="G196" i="4"/>
  <c r="F195" i="4"/>
  <c r="G195" i="4" s="1"/>
  <c r="E195" i="4"/>
  <c r="G194" i="4"/>
  <c r="G193" i="4"/>
  <c r="G192" i="4"/>
  <c r="F192" i="4"/>
  <c r="E192" i="4"/>
  <c r="G191" i="4"/>
  <c r="G190" i="4"/>
  <c r="F189" i="4"/>
  <c r="F221" i="4" s="1"/>
  <c r="F255" i="4" s="1"/>
  <c r="E189" i="4"/>
  <c r="E221" i="4" s="1"/>
  <c r="F186" i="4"/>
  <c r="G185" i="4"/>
  <c r="G184" i="4"/>
  <c r="G183" i="4"/>
  <c r="G182" i="4"/>
  <c r="F182" i="4"/>
  <c r="E182" i="4"/>
  <c r="G181" i="4"/>
  <c r="G180" i="4"/>
  <c r="G179" i="4"/>
  <c r="G178" i="4"/>
  <c r="G177" i="4"/>
  <c r="G176" i="4"/>
  <c r="F175" i="4"/>
  <c r="E175" i="4"/>
  <c r="E186" i="4" s="1"/>
  <c r="G186" i="4" s="1"/>
  <c r="G173" i="4"/>
  <c r="G172" i="4"/>
  <c r="G171" i="4"/>
  <c r="G170" i="4"/>
  <c r="F169" i="4"/>
  <c r="G169" i="4" s="1"/>
  <c r="E169" i="4"/>
  <c r="G168" i="4"/>
  <c r="G167" i="4"/>
  <c r="G166" i="4"/>
  <c r="G165" i="4"/>
  <c r="G164" i="4"/>
  <c r="G163" i="4"/>
  <c r="G162" i="4"/>
  <c r="F162" i="4"/>
  <c r="E162" i="4"/>
  <c r="G161" i="4"/>
  <c r="G160" i="4"/>
  <c r="F160" i="4"/>
  <c r="F174" i="4" s="1"/>
  <c r="F187" i="4" s="1"/>
  <c r="E160" i="4"/>
  <c r="E174" i="4" s="1"/>
  <c r="G157" i="4"/>
  <c r="F156" i="4"/>
  <c r="E156" i="4"/>
  <c r="G156" i="4" s="1"/>
  <c r="G155" i="4"/>
  <c r="F154" i="4"/>
  <c r="E154" i="4"/>
  <c r="G154" i="4" s="1"/>
  <c r="G153" i="4"/>
  <c r="F152" i="4"/>
  <c r="E152" i="4"/>
  <c r="G152" i="4" s="1"/>
  <c r="G151" i="4"/>
  <c r="G150" i="4"/>
  <c r="G149" i="4"/>
  <c r="G148" i="4"/>
  <c r="F148" i="4"/>
  <c r="E148" i="4"/>
  <c r="G147" i="4"/>
  <c r="G146" i="4"/>
  <c r="F146" i="4"/>
  <c r="E146" i="4"/>
  <c r="G145" i="4"/>
  <c r="G144" i="4"/>
  <c r="F144" i="4"/>
  <c r="E144" i="4"/>
  <c r="G143" i="4"/>
  <c r="G142" i="4"/>
  <c r="G141" i="4"/>
  <c r="G140" i="4"/>
  <c r="G139" i="4"/>
  <c r="G138" i="4"/>
  <c r="F138" i="4"/>
  <c r="E138" i="4"/>
  <c r="F137" i="4"/>
  <c r="G137" i="4" s="1"/>
  <c r="E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F114" i="4"/>
  <c r="E114" i="4"/>
  <c r="G113" i="4"/>
  <c r="G112" i="4"/>
  <c r="G111" i="4"/>
  <c r="G110" i="4"/>
  <c r="G109" i="4"/>
  <c r="G108" i="4"/>
  <c r="G107" i="4"/>
  <c r="G106" i="4"/>
  <c r="G105" i="4"/>
  <c r="G104" i="4"/>
  <c r="F103" i="4"/>
  <c r="E103" i="4"/>
  <c r="G103" i="4" s="1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F82" i="4"/>
  <c r="E82" i="4"/>
  <c r="G82" i="4" s="1"/>
  <c r="G81" i="4"/>
  <c r="G80" i="4"/>
  <c r="G79" i="4"/>
  <c r="G78" i="4"/>
  <c r="G77" i="4"/>
  <c r="G76" i="4"/>
  <c r="G75" i="4"/>
  <c r="F74" i="4"/>
  <c r="F158" i="4" s="1"/>
  <c r="E74" i="4"/>
  <c r="E158" i="4" s="1"/>
  <c r="G158" i="4" s="1"/>
  <c r="G72" i="4"/>
  <c r="F71" i="4"/>
  <c r="E71" i="4"/>
  <c r="G71" i="4" s="1"/>
  <c r="G70" i="4"/>
  <c r="F69" i="4"/>
  <c r="E69" i="4"/>
  <c r="G69" i="4" s="1"/>
  <c r="G68" i="4"/>
  <c r="G67" i="4"/>
  <c r="G66" i="4"/>
  <c r="G65" i="4"/>
  <c r="G64" i="4"/>
  <c r="G63" i="4"/>
  <c r="G62" i="4"/>
  <c r="G61" i="4"/>
  <c r="G60" i="4"/>
  <c r="G59" i="4"/>
  <c r="F58" i="4"/>
  <c r="F57" i="4" s="1"/>
  <c r="E58" i="4"/>
  <c r="G58" i="4" s="1"/>
  <c r="E57" i="4"/>
  <c r="G57" i="4" s="1"/>
  <c r="G56" i="4"/>
  <c r="G55" i="4"/>
  <c r="G54" i="4"/>
  <c r="G53" i="4"/>
  <c r="G52" i="4"/>
  <c r="G51" i="4"/>
  <c r="F50" i="4"/>
  <c r="E50" i="4"/>
  <c r="E37" i="4" s="1"/>
  <c r="G37" i="4" s="1"/>
  <c r="G49" i="4"/>
  <c r="G48" i="4"/>
  <c r="G47" i="4"/>
  <c r="F47" i="4"/>
  <c r="E47" i="4"/>
  <c r="G46" i="4"/>
  <c r="G45" i="4"/>
  <c r="G44" i="4"/>
  <c r="G43" i="4"/>
  <c r="G42" i="4"/>
  <c r="G41" i="4"/>
  <c r="G40" i="4"/>
  <c r="G39" i="4"/>
  <c r="G38" i="4"/>
  <c r="F37" i="4"/>
  <c r="G36" i="4"/>
  <c r="G35" i="4"/>
  <c r="G34" i="4"/>
  <c r="G33" i="4"/>
  <c r="G32" i="4"/>
  <c r="G31" i="4"/>
  <c r="G30" i="4"/>
  <c r="F30" i="4"/>
  <c r="E30" i="4"/>
  <c r="G29" i="4"/>
  <c r="G28" i="4"/>
  <c r="G27" i="4"/>
  <c r="G26" i="4"/>
  <c r="F25" i="4"/>
  <c r="G25" i="4" s="1"/>
  <c r="E25" i="4"/>
  <c r="G24" i="4"/>
  <c r="G23" i="4"/>
  <c r="G22" i="4"/>
  <c r="G21" i="4"/>
  <c r="G20" i="4"/>
  <c r="F19" i="4"/>
  <c r="G19" i="4" s="1"/>
  <c r="E19" i="4"/>
  <c r="G18" i="4"/>
  <c r="G17" i="4"/>
  <c r="G16" i="4"/>
  <c r="G15" i="4"/>
  <c r="G14" i="4"/>
  <c r="G13" i="4"/>
  <c r="G12" i="4"/>
  <c r="G11" i="4"/>
  <c r="F10" i="4"/>
  <c r="F9" i="4" s="1"/>
  <c r="E10" i="4"/>
  <c r="E9" i="4" s="1"/>
  <c r="G9" i="4" s="1"/>
  <c r="G8" i="4"/>
  <c r="G7" i="4"/>
  <c r="F6" i="4"/>
  <c r="F73" i="4" s="1"/>
  <c r="E6" i="4"/>
  <c r="G274" i="3"/>
  <c r="G273" i="3"/>
  <c r="G272" i="3"/>
  <c r="G271" i="3"/>
  <c r="G270" i="3"/>
  <c r="G269" i="3"/>
  <c r="F268" i="3"/>
  <c r="E268" i="3"/>
  <c r="G268" i="3" s="1"/>
  <c r="G267" i="3"/>
  <c r="G266" i="3"/>
  <c r="G265" i="3"/>
  <c r="G264" i="3"/>
  <c r="G263" i="3"/>
  <c r="G262" i="3"/>
  <c r="G261" i="3"/>
  <c r="G260" i="3"/>
  <c r="F260" i="3"/>
  <c r="E260" i="3"/>
  <c r="G259" i="3"/>
  <c r="G257" i="3"/>
  <c r="G253" i="3"/>
  <c r="G252" i="3"/>
  <c r="F251" i="3"/>
  <c r="G251" i="3" s="1"/>
  <c r="E251" i="3"/>
  <c r="G250" i="3"/>
  <c r="F249" i="3"/>
  <c r="G249" i="3" s="1"/>
  <c r="E249" i="3"/>
  <c r="G248" i="3"/>
  <c r="F247" i="3"/>
  <c r="G247" i="3" s="1"/>
  <c r="E247" i="3"/>
  <c r="G246" i="3"/>
  <c r="F245" i="3"/>
  <c r="G245" i="3" s="1"/>
  <c r="E245" i="3"/>
  <c r="G244" i="3"/>
  <c r="F243" i="3"/>
  <c r="G243" i="3" s="1"/>
  <c r="E243" i="3"/>
  <c r="G242" i="3"/>
  <c r="G241" i="3"/>
  <c r="G240" i="3"/>
  <c r="F240" i="3"/>
  <c r="E240" i="3"/>
  <c r="G239" i="3"/>
  <c r="G238" i="3"/>
  <c r="F238" i="3"/>
  <c r="E238" i="3"/>
  <c r="G237" i="3"/>
  <c r="G236" i="3"/>
  <c r="G235" i="3"/>
  <c r="G234" i="3"/>
  <c r="G233" i="3"/>
  <c r="G232" i="3"/>
  <c r="G231" i="3"/>
  <c r="G230" i="3"/>
  <c r="G229" i="3"/>
  <c r="G228" i="3"/>
  <c r="F228" i="3"/>
  <c r="E228" i="3"/>
  <c r="G227" i="3"/>
  <c r="G226" i="3"/>
  <c r="F226" i="3"/>
  <c r="E226" i="3"/>
  <c r="G225" i="3"/>
  <c r="G224" i="3"/>
  <c r="G223" i="3"/>
  <c r="F222" i="3"/>
  <c r="F254" i="3" s="1"/>
  <c r="E222" i="3"/>
  <c r="G220" i="3"/>
  <c r="G219" i="3"/>
  <c r="F218" i="3"/>
  <c r="E218" i="3"/>
  <c r="G218" i="3" s="1"/>
  <c r="G217" i="3"/>
  <c r="F216" i="3"/>
  <c r="E216" i="3"/>
  <c r="G216" i="3" s="1"/>
  <c r="G215" i="3"/>
  <c r="F214" i="3"/>
  <c r="E214" i="3"/>
  <c r="G214" i="3" s="1"/>
  <c r="G213" i="3"/>
  <c r="F212" i="3"/>
  <c r="E212" i="3"/>
  <c r="G212" i="3" s="1"/>
  <c r="G211" i="3"/>
  <c r="F210" i="3"/>
  <c r="E210" i="3"/>
  <c r="G210" i="3" s="1"/>
  <c r="G209" i="3"/>
  <c r="G208" i="3"/>
  <c r="G207" i="3"/>
  <c r="G206" i="3"/>
  <c r="G205" i="3"/>
  <c r="G204" i="3"/>
  <c r="G203" i="3"/>
  <c r="G202" i="3"/>
  <c r="G201" i="3"/>
  <c r="G200" i="3"/>
  <c r="G199" i="3"/>
  <c r="F198" i="3"/>
  <c r="G198" i="3" s="1"/>
  <c r="E198" i="3"/>
  <c r="G197" i="3"/>
  <c r="G196" i="3"/>
  <c r="G195" i="3"/>
  <c r="F195" i="3"/>
  <c r="E195" i="3"/>
  <c r="G194" i="3"/>
  <c r="G193" i="3"/>
  <c r="F192" i="3"/>
  <c r="E192" i="3"/>
  <c r="G192" i="3" s="1"/>
  <c r="G191" i="3"/>
  <c r="G190" i="3"/>
  <c r="F189" i="3"/>
  <c r="E189" i="3"/>
  <c r="F186" i="3"/>
  <c r="G185" i="3"/>
  <c r="G184" i="3"/>
  <c r="G183" i="3"/>
  <c r="F182" i="3"/>
  <c r="E182" i="3"/>
  <c r="G182" i="3" s="1"/>
  <c r="G181" i="3"/>
  <c r="G180" i="3"/>
  <c r="G179" i="3"/>
  <c r="G178" i="3"/>
  <c r="G177" i="3"/>
  <c r="G176" i="3"/>
  <c r="F175" i="3"/>
  <c r="E175" i="3"/>
  <c r="G173" i="3"/>
  <c r="G172" i="3"/>
  <c r="G171" i="3"/>
  <c r="G170" i="3"/>
  <c r="G169" i="3"/>
  <c r="F169" i="3"/>
  <c r="E169" i="3"/>
  <c r="G168" i="3"/>
  <c r="G167" i="3"/>
  <c r="G166" i="3"/>
  <c r="G165" i="3"/>
  <c r="G164" i="3"/>
  <c r="G163" i="3"/>
  <c r="F162" i="3"/>
  <c r="E162" i="3"/>
  <c r="G162" i="3" s="1"/>
  <c r="G161" i="3"/>
  <c r="F160" i="3"/>
  <c r="F174" i="3" s="1"/>
  <c r="E160" i="3"/>
  <c r="G160" i="3" s="1"/>
  <c r="G157" i="3"/>
  <c r="F156" i="3"/>
  <c r="G156" i="3" s="1"/>
  <c r="E156" i="3"/>
  <c r="G155" i="3"/>
  <c r="F154" i="3"/>
  <c r="G154" i="3" s="1"/>
  <c r="E154" i="3"/>
  <c r="G153" i="3"/>
  <c r="F152" i="3"/>
  <c r="G152" i="3" s="1"/>
  <c r="E152" i="3"/>
  <c r="G151" i="3"/>
  <c r="G150" i="3"/>
  <c r="G149" i="3"/>
  <c r="F148" i="3"/>
  <c r="E148" i="3"/>
  <c r="G148" i="3" s="1"/>
  <c r="G147" i="3"/>
  <c r="F146" i="3"/>
  <c r="E146" i="3"/>
  <c r="G146" i="3" s="1"/>
  <c r="G145" i="3"/>
  <c r="F144" i="3"/>
  <c r="E144" i="3"/>
  <c r="G144" i="3" s="1"/>
  <c r="G143" i="3"/>
  <c r="G142" i="3"/>
  <c r="G141" i="3"/>
  <c r="G140" i="3"/>
  <c r="G139" i="3"/>
  <c r="F138" i="3"/>
  <c r="F137" i="3" s="1"/>
  <c r="E138" i="3"/>
  <c r="G138" i="3" s="1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F114" i="3"/>
  <c r="E114" i="3"/>
  <c r="G114" i="3" s="1"/>
  <c r="G113" i="3"/>
  <c r="G112" i="3"/>
  <c r="G111" i="3"/>
  <c r="G110" i="3"/>
  <c r="G109" i="3"/>
  <c r="G108" i="3"/>
  <c r="G107" i="3"/>
  <c r="G106" i="3"/>
  <c r="G105" i="3"/>
  <c r="G104" i="3"/>
  <c r="F103" i="3"/>
  <c r="F82" i="3" s="1"/>
  <c r="E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1" i="3"/>
  <c r="G80" i="3"/>
  <c r="G79" i="3"/>
  <c r="G78" i="3"/>
  <c r="G77" i="3"/>
  <c r="G76" i="3"/>
  <c r="G75" i="3"/>
  <c r="F74" i="3"/>
  <c r="G74" i="3" s="1"/>
  <c r="E74" i="3"/>
  <c r="E73" i="3"/>
  <c r="G72" i="3"/>
  <c r="F71" i="3"/>
  <c r="E71" i="3"/>
  <c r="G71" i="3" s="1"/>
  <c r="G70" i="3"/>
  <c r="F69" i="3"/>
  <c r="E69" i="3"/>
  <c r="G69" i="3" s="1"/>
  <c r="G68" i="3"/>
  <c r="G67" i="3"/>
  <c r="G66" i="3"/>
  <c r="G65" i="3"/>
  <c r="G64" i="3"/>
  <c r="G63" i="3"/>
  <c r="G62" i="3"/>
  <c r="G61" i="3"/>
  <c r="G60" i="3"/>
  <c r="G59" i="3"/>
  <c r="F58" i="3"/>
  <c r="E58" i="3"/>
  <c r="E57" i="3"/>
  <c r="G56" i="3"/>
  <c r="G55" i="3"/>
  <c r="G54" i="3"/>
  <c r="G53" i="3"/>
  <c r="G52" i="3"/>
  <c r="G51" i="3"/>
  <c r="F50" i="3"/>
  <c r="E50" i="3"/>
  <c r="G49" i="3"/>
  <c r="G48" i="3"/>
  <c r="G47" i="3"/>
  <c r="F47" i="3"/>
  <c r="E47" i="3"/>
  <c r="G46" i="3"/>
  <c r="G45" i="3"/>
  <c r="G44" i="3"/>
  <c r="G43" i="3"/>
  <c r="G42" i="3"/>
  <c r="G41" i="3"/>
  <c r="G40" i="3"/>
  <c r="G39" i="3"/>
  <c r="G38" i="3"/>
  <c r="E37" i="3"/>
  <c r="G36" i="3"/>
  <c r="G35" i="3"/>
  <c r="G34" i="3"/>
  <c r="G33" i="3"/>
  <c r="G32" i="3"/>
  <c r="G31" i="3"/>
  <c r="F30" i="3"/>
  <c r="E30" i="3"/>
  <c r="G30" i="3" s="1"/>
  <c r="G29" i="3"/>
  <c r="G28" i="3"/>
  <c r="G27" i="3"/>
  <c r="G26" i="3"/>
  <c r="G25" i="3"/>
  <c r="F25" i="3"/>
  <c r="E25" i="3"/>
  <c r="G24" i="3"/>
  <c r="G23" i="3"/>
  <c r="G22" i="3"/>
  <c r="G21" i="3"/>
  <c r="G20" i="3"/>
  <c r="G19" i="3"/>
  <c r="F19" i="3"/>
  <c r="E19" i="3"/>
  <c r="G18" i="3"/>
  <c r="G17" i="3"/>
  <c r="G16" i="3"/>
  <c r="G15" i="3"/>
  <c r="G14" i="3"/>
  <c r="G13" i="3"/>
  <c r="G12" i="3"/>
  <c r="G11" i="3"/>
  <c r="F10" i="3"/>
  <c r="F9" i="3" s="1"/>
  <c r="E10" i="3"/>
  <c r="E9" i="3"/>
  <c r="G8" i="3"/>
  <c r="G7" i="3"/>
  <c r="F6" i="3"/>
  <c r="E6" i="3"/>
  <c r="G274" i="2"/>
  <c r="G273" i="2"/>
  <c r="G272" i="2"/>
  <c r="G271" i="2"/>
  <c r="G270" i="2"/>
  <c r="G269" i="2"/>
  <c r="G268" i="2"/>
  <c r="F268" i="2"/>
  <c r="E268" i="2"/>
  <c r="G267" i="2"/>
  <c r="G266" i="2"/>
  <c r="G265" i="2"/>
  <c r="G264" i="2"/>
  <c r="G263" i="2"/>
  <c r="G262" i="2"/>
  <c r="G261" i="2"/>
  <c r="F260" i="2"/>
  <c r="E260" i="2"/>
  <c r="G260" i="2" s="1"/>
  <c r="G259" i="2"/>
  <c r="G257" i="2"/>
  <c r="G253" i="2"/>
  <c r="G252" i="2"/>
  <c r="G251" i="2"/>
  <c r="F251" i="2"/>
  <c r="E251" i="2"/>
  <c r="G250" i="2"/>
  <c r="G249" i="2"/>
  <c r="F249" i="2"/>
  <c r="E249" i="2"/>
  <c r="G248" i="2"/>
  <c r="G247" i="2"/>
  <c r="F247" i="2"/>
  <c r="E247" i="2"/>
  <c r="G246" i="2"/>
  <c r="G245" i="2"/>
  <c r="F245" i="2"/>
  <c r="E245" i="2"/>
  <c r="G244" i="2"/>
  <c r="G243" i="2"/>
  <c r="F243" i="2"/>
  <c r="E243" i="2"/>
  <c r="G242" i="2"/>
  <c r="G241" i="2"/>
  <c r="F240" i="2"/>
  <c r="E240" i="2"/>
  <c r="G240" i="2" s="1"/>
  <c r="G239" i="2"/>
  <c r="F238" i="2"/>
  <c r="E238" i="2"/>
  <c r="G238" i="2" s="1"/>
  <c r="G237" i="2"/>
  <c r="G236" i="2"/>
  <c r="G235" i="2"/>
  <c r="G234" i="2"/>
  <c r="G233" i="2"/>
  <c r="G232" i="2"/>
  <c r="G231" i="2"/>
  <c r="G230" i="2"/>
  <c r="G229" i="2"/>
  <c r="F228" i="2"/>
  <c r="E228" i="2"/>
  <c r="G228" i="2" s="1"/>
  <c r="G227" i="2"/>
  <c r="F226" i="2"/>
  <c r="E226" i="2"/>
  <c r="G226" i="2" s="1"/>
  <c r="G225" i="2"/>
  <c r="G224" i="2"/>
  <c r="G223" i="2"/>
  <c r="G222" i="2"/>
  <c r="F222" i="2"/>
  <c r="F254" i="2" s="1"/>
  <c r="E222" i="2"/>
  <c r="E221" i="2"/>
  <c r="G220" i="2"/>
  <c r="G219" i="2"/>
  <c r="F218" i="2"/>
  <c r="G218" i="2" s="1"/>
  <c r="E218" i="2"/>
  <c r="G217" i="2"/>
  <c r="F216" i="2"/>
  <c r="G216" i="2" s="1"/>
  <c r="E216" i="2"/>
  <c r="G215" i="2"/>
  <c r="F214" i="2"/>
  <c r="G214" i="2" s="1"/>
  <c r="E214" i="2"/>
  <c r="G213" i="2"/>
  <c r="F212" i="2"/>
  <c r="G212" i="2" s="1"/>
  <c r="E212" i="2"/>
  <c r="G211" i="2"/>
  <c r="F210" i="2"/>
  <c r="F221" i="2" s="1"/>
  <c r="F255" i="2" s="1"/>
  <c r="E210" i="2"/>
  <c r="G209" i="2"/>
  <c r="G208" i="2"/>
  <c r="G207" i="2"/>
  <c r="G206" i="2"/>
  <c r="G205" i="2"/>
  <c r="G204" i="2"/>
  <c r="G203" i="2"/>
  <c r="G202" i="2"/>
  <c r="G201" i="2"/>
  <c r="G200" i="2"/>
  <c r="G199" i="2"/>
  <c r="F198" i="2"/>
  <c r="E198" i="2"/>
  <c r="G198" i="2" s="1"/>
  <c r="G197" i="2"/>
  <c r="G196" i="2"/>
  <c r="F195" i="2"/>
  <c r="E195" i="2"/>
  <c r="G194" i="2"/>
  <c r="G193" i="2"/>
  <c r="G192" i="2"/>
  <c r="F192" i="2"/>
  <c r="E192" i="2"/>
  <c r="G191" i="2"/>
  <c r="G190" i="2"/>
  <c r="G189" i="2"/>
  <c r="F189" i="2"/>
  <c r="E189" i="2"/>
  <c r="E186" i="2"/>
  <c r="G185" i="2"/>
  <c r="G184" i="2"/>
  <c r="G183" i="2"/>
  <c r="G182" i="2"/>
  <c r="F182" i="2"/>
  <c r="E182" i="2"/>
  <c r="G181" i="2"/>
  <c r="G180" i="2"/>
  <c r="G179" i="2"/>
  <c r="G178" i="2"/>
  <c r="G177" i="2"/>
  <c r="G176" i="2"/>
  <c r="G175" i="2"/>
  <c r="F175" i="2"/>
  <c r="F186" i="2" s="1"/>
  <c r="E175" i="2"/>
  <c r="G173" i="2"/>
  <c r="G172" i="2"/>
  <c r="G171" i="2"/>
  <c r="G170" i="2"/>
  <c r="F169" i="2"/>
  <c r="E169" i="2"/>
  <c r="G169" i="2" s="1"/>
  <c r="G168" i="2"/>
  <c r="G167" i="2"/>
  <c r="G166" i="2"/>
  <c r="G165" i="2"/>
  <c r="G164" i="2"/>
  <c r="G163" i="2"/>
  <c r="F162" i="2"/>
  <c r="G162" i="2" s="1"/>
  <c r="E162" i="2"/>
  <c r="G161" i="2"/>
  <c r="F160" i="2"/>
  <c r="F174" i="2" s="1"/>
  <c r="F187" i="2" s="1"/>
  <c r="E160" i="2"/>
  <c r="E158" i="2"/>
  <c r="G157" i="2"/>
  <c r="F156" i="2"/>
  <c r="E156" i="2"/>
  <c r="G156" i="2" s="1"/>
  <c r="G155" i="2"/>
  <c r="F154" i="2"/>
  <c r="E154" i="2"/>
  <c r="G154" i="2" s="1"/>
  <c r="G153" i="2"/>
  <c r="F152" i="2"/>
  <c r="E152" i="2"/>
  <c r="G152" i="2" s="1"/>
  <c r="G151" i="2"/>
  <c r="G150" i="2"/>
  <c r="G149" i="2"/>
  <c r="G148" i="2"/>
  <c r="F148" i="2"/>
  <c r="E148" i="2"/>
  <c r="G147" i="2"/>
  <c r="G146" i="2"/>
  <c r="F146" i="2"/>
  <c r="E146" i="2"/>
  <c r="G145" i="2"/>
  <c r="G144" i="2"/>
  <c r="F144" i="2"/>
  <c r="E144" i="2"/>
  <c r="G143" i="2"/>
  <c r="G142" i="2"/>
  <c r="G141" i="2"/>
  <c r="G140" i="2"/>
  <c r="G139" i="2"/>
  <c r="F138" i="2"/>
  <c r="G138" i="2" s="1"/>
  <c r="E138" i="2"/>
  <c r="F137" i="2"/>
  <c r="E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F114" i="2"/>
  <c r="E114" i="2"/>
  <c r="G113" i="2"/>
  <c r="G112" i="2"/>
  <c r="G111" i="2"/>
  <c r="G110" i="2"/>
  <c r="G109" i="2"/>
  <c r="G108" i="2"/>
  <c r="G107" i="2"/>
  <c r="G106" i="2"/>
  <c r="G105" i="2"/>
  <c r="G104" i="2"/>
  <c r="G103" i="2"/>
  <c r="F103" i="2"/>
  <c r="E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F82" i="2"/>
  <c r="E82" i="2"/>
  <c r="G81" i="2"/>
  <c r="G80" i="2"/>
  <c r="G79" i="2"/>
  <c r="G78" i="2"/>
  <c r="G77" i="2"/>
  <c r="G76" i="2"/>
  <c r="G75" i="2"/>
  <c r="F74" i="2"/>
  <c r="E74" i="2"/>
  <c r="G74" i="2" s="1"/>
  <c r="G72" i="2"/>
  <c r="G71" i="2"/>
  <c r="F71" i="2"/>
  <c r="E71" i="2"/>
  <c r="G70" i="2"/>
  <c r="G69" i="2"/>
  <c r="F69" i="2"/>
  <c r="E69" i="2"/>
  <c r="G68" i="2"/>
  <c r="G67" i="2"/>
  <c r="G66" i="2"/>
  <c r="G65" i="2"/>
  <c r="G64" i="2"/>
  <c r="G63" i="2"/>
  <c r="G62" i="2"/>
  <c r="G61" i="2"/>
  <c r="G60" i="2"/>
  <c r="G59" i="2"/>
  <c r="F58" i="2"/>
  <c r="E58" i="2"/>
  <c r="F57" i="2"/>
  <c r="G56" i="2"/>
  <c r="G55" i="2"/>
  <c r="G54" i="2"/>
  <c r="G53" i="2"/>
  <c r="G52" i="2"/>
  <c r="G51" i="2"/>
  <c r="F50" i="2"/>
  <c r="E50" i="2"/>
  <c r="G50" i="2" s="1"/>
  <c r="G49" i="2"/>
  <c r="G48" i="2"/>
  <c r="F47" i="2"/>
  <c r="E47" i="2"/>
  <c r="G46" i="2"/>
  <c r="G45" i="2"/>
  <c r="G44" i="2"/>
  <c r="G43" i="2"/>
  <c r="G42" i="2"/>
  <c r="G41" i="2"/>
  <c r="G40" i="2"/>
  <c r="G39" i="2"/>
  <c r="G38" i="2"/>
  <c r="F37" i="2"/>
  <c r="E37" i="2"/>
  <c r="G36" i="2"/>
  <c r="G35" i="2"/>
  <c r="G34" i="2"/>
  <c r="G33" i="2"/>
  <c r="G32" i="2"/>
  <c r="G31" i="2"/>
  <c r="G30" i="2"/>
  <c r="F30" i="2"/>
  <c r="E30" i="2"/>
  <c r="G29" i="2"/>
  <c r="G28" i="2"/>
  <c r="G27" i="2"/>
  <c r="G26" i="2"/>
  <c r="F25" i="2"/>
  <c r="E25" i="2"/>
  <c r="G25" i="2" s="1"/>
  <c r="G24" i="2"/>
  <c r="G23" i="2"/>
  <c r="G22" i="2"/>
  <c r="G21" i="2"/>
  <c r="G20" i="2"/>
  <c r="F19" i="2"/>
  <c r="E19" i="2"/>
  <c r="G19" i="2" s="1"/>
  <c r="G18" i="2"/>
  <c r="G17" i="2"/>
  <c r="G16" i="2"/>
  <c r="G15" i="2"/>
  <c r="G14" i="2"/>
  <c r="G13" i="2"/>
  <c r="G12" i="2"/>
  <c r="G11" i="2"/>
  <c r="F10" i="2"/>
  <c r="F9" i="2" s="1"/>
  <c r="E10" i="2"/>
  <c r="G8" i="2"/>
  <c r="G7" i="2"/>
  <c r="F6" i="2"/>
  <c r="E6" i="2"/>
  <c r="G274" i="1"/>
  <c r="G273" i="1"/>
  <c r="G272" i="1"/>
  <c r="G271" i="1"/>
  <c r="G270" i="1"/>
  <c r="G269" i="1"/>
  <c r="F268" i="1"/>
  <c r="E268" i="1"/>
  <c r="G268" i="1" s="1"/>
  <c r="G267" i="1"/>
  <c r="G266" i="1"/>
  <c r="G265" i="1"/>
  <c r="G264" i="1"/>
  <c r="G263" i="1"/>
  <c r="G262" i="1"/>
  <c r="G261" i="1"/>
  <c r="F260" i="1"/>
  <c r="G260" i="1" s="1"/>
  <c r="E260" i="1"/>
  <c r="G259" i="1"/>
  <c r="G257" i="1"/>
  <c r="G253" i="1"/>
  <c r="G252" i="1"/>
  <c r="F251" i="1"/>
  <c r="E251" i="1"/>
  <c r="G250" i="1"/>
  <c r="F249" i="1"/>
  <c r="E249" i="1"/>
  <c r="G248" i="1"/>
  <c r="F247" i="1"/>
  <c r="E247" i="1"/>
  <c r="G247" i="1" s="1"/>
  <c r="G246" i="1"/>
  <c r="F245" i="1"/>
  <c r="E245" i="1"/>
  <c r="G245" i="1" s="1"/>
  <c r="G244" i="1"/>
  <c r="F243" i="1"/>
  <c r="E243" i="1"/>
  <c r="G242" i="1"/>
  <c r="G241" i="1"/>
  <c r="G240" i="1"/>
  <c r="F240" i="1"/>
  <c r="E240" i="1"/>
  <c r="G239" i="1"/>
  <c r="G238" i="1"/>
  <c r="F238" i="1"/>
  <c r="E238" i="1"/>
  <c r="G237" i="1"/>
  <c r="G236" i="1"/>
  <c r="G235" i="1"/>
  <c r="G234" i="1"/>
  <c r="G233" i="1"/>
  <c r="G232" i="1"/>
  <c r="G231" i="1"/>
  <c r="G230" i="1"/>
  <c r="G229" i="1"/>
  <c r="G228" i="1"/>
  <c r="F228" i="1"/>
  <c r="E228" i="1"/>
  <c r="G227" i="1"/>
  <c r="G226" i="1"/>
  <c r="F226" i="1"/>
  <c r="E226" i="1"/>
  <c r="G225" i="1"/>
  <c r="G224" i="1"/>
  <c r="G223" i="1"/>
  <c r="F222" i="1"/>
  <c r="E222" i="1"/>
  <c r="G222" i="1" s="1"/>
  <c r="G220" i="1"/>
  <c r="G219" i="1"/>
  <c r="F218" i="1"/>
  <c r="E218" i="1"/>
  <c r="G218" i="1" s="1"/>
  <c r="G217" i="1"/>
  <c r="F216" i="1"/>
  <c r="E216" i="1"/>
  <c r="G216" i="1" s="1"/>
  <c r="G215" i="1"/>
  <c r="F214" i="1"/>
  <c r="E214" i="1"/>
  <c r="G214" i="1" s="1"/>
  <c r="G213" i="1"/>
  <c r="F212" i="1"/>
  <c r="E212" i="1"/>
  <c r="G212" i="1" s="1"/>
  <c r="G211" i="1"/>
  <c r="F210" i="1"/>
  <c r="E210" i="1"/>
  <c r="G210" i="1" s="1"/>
  <c r="G209" i="1"/>
  <c r="G208" i="1"/>
  <c r="G207" i="1"/>
  <c r="G206" i="1"/>
  <c r="G205" i="1"/>
  <c r="G204" i="1"/>
  <c r="G203" i="1"/>
  <c r="G202" i="1"/>
  <c r="G201" i="1"/>
  <c r="G200" i="1"/>
  <c r="G199" i="1"/>
  <c r="G198" i="1"/>
  <c r="F198" i="1"/>
  <c r="E198" i="1"/>
  <c r="G197" i="1"/>
  <c r="G196" i="1"/>
  <c r="G195" i="1"/>
  <c r="F195" i="1"/>
  <c r="E195" i="1"/>
  <c r="G194" i="1"/>
  <c r="G193" i="1"/>
  <c r="F192" i="1"/>
  <c r="E192" i="1"/>
  <c r="G192" i="1" s="1"/>
  <c r="G191" i="1"/>
  <c r="G190" i="1"/>
  <c r="F189" i="1"/>
  <c r="F221" i="1" s="1"/>
  <c r="E189" i="1"/>
  <c r="G185" i="1"/>
  <c r="G184" i="1"/>
  <c r="G183" i="1"/>
  <c r="F182" i="1"/>
  <c r="E182" i="1"/>
  <c r="G182" i="1" s="1"/>
  <c r="G181" i="1"/>
  <c r="G180" i="1"/>
  <c r="G179" i="1"/>
  <c r="G178" i="1"/>
  <c r="G177" i="1"/>
  <c r="G176" i="1"/>
  <c r="F175" i="1"/>
  <c r="F186" i="1" s="1"/>
  <c r="E175" i="1"/>
  <c r="G173" i="1"/>
  <c r="G172" i="1"/>
  <c r="G171" i="1"/>
  <c r="G170" i="1"/>
  <c r="G169" i="1"/>
  <c r="F169" i="1"/>
  <c r="E169" i="1"/>
  <c r="G168" i="1"/>
  <c r="G167" i="1"/>
  <c r="G166" i="1"/>
  <c r="G165" i="1"/>
  <c r="G164" i="1"/>
  <c r="G163" i="1"/>
  <c r="F162" i="1"/>
  <c r="E162" i="1"/>
  <c r="G162" i="1" s="1"/>
  <c r="G161" i="1"/>
  <c r="F160" i="1"/>
  <c r="F174" i="1" s="1"/>
  <c r="E160" i="1"/>
  <c r="G160" i="1" s="1"/>
  <c r="G157" i="1"/>
  <c r="G156" i="1"/>
  <c r="F156" i="1"/>
  <c r="E156" i="1"/>
  <c r="G155" i="1"/>
  <c r="G154" i="1"/>
  <c r="F154" i="1"/>
  <c r="E154" i="1"/>
  <c r="G153" i="1"/>
  <c r="G152" i="1"/>
  <c r="F152" i="1"/>
  <c r="E152" i="1"/>
  <c r="G151" i="1"/>
  <c r="G150" i="1"/>
  <c r="G149" i="1"/>
  <c r="F148" i="1"/>
  <c r="E148" i="1"/>
  <c r="G148" i="1" s="1"/>
  <c r="G147" i="1"/>
  <c r="F146" i="1"/>
  <c r="E146" i="1"/>
  <c r="G146" i="1" s="1"/>
  <c r="G145" i="1"/>
  <c r="F144" i="1"/>
  <c r="E144" i="1"/>
  <c r="G144" i="1" s="1"/>
  <c r="G143" i="1"/>
  <c r="G142" i="1"/>
  <c r="G141" i="1"/>
  <c r="G140" i="1"/>
  <c r="G139" i="1"/>
  <c r="F138" i="1"/>
  <c r="F137" i="1" s="1"/>
  <c r="E138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F114" i="1"/>
  <c r="E114" i="1"/>
  <c r="G113" i="1"/>
  <c r="G112" i="1"/>
  <c r="G111" i="1"/>
  <c r="G110" i="1"/>
  <c r="G109" i="1"/>
  <c r="G108" i="1"/>
  <c r="G107" i="1"/>
  <c r="G106" i="1"/>
  <c r="G105" i="1"/>
  <c r="G104" i="1"/>
  <c r="F103" i="1"/>
  <c r="E103" i="1"/>
  <c r="G103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F82" i="1"/>
  <c r="G81" i="1"/>
  <c r="G80" i="1"/>
  <c r="G79" i="1"/>
  <c r="G78" i="1"/>
  <c r="G77" i="1"/>
  <c r="G76" i="1"/>
  <c r="G75" i="1"/>
  <c r="F74" i="1"/>
  <c r="F158" i="1" s="1"/>
  <c r="E74" i="1"/>
  <c r="G72" i="1"/>
  <c r="F71" i="1"/>
  <c r="E71" i="1"/>
  <c r="G71" i="1" s="1"/>
  <c r="G70" i="1"/>
  <c r="F69" i="1"/>
  <c r="E69" i="1"/>
  <c r="G69" i="1" s="1"/>
  <c r="G68" i="1"/>
  <c r="G67" i="1"/>
  <c r="G66" i="1"/>
  <c r="G65" i="1"/>
  <c r="G64" i="1"/>
  <c r="G63" i="1"/>
  <c r="G62" i="1"/>
  <c r="G61" i="1"/>
  <c r="G60" i="1"/>
  <c r="G59" i="1"/>
  <c r="F58" i="1"/>
  <c r="F57" i="1" s="1"/>
  <c r="E58" i="1"/>
  <c r="G58" i="1" s="1"/>
  <c r="G56" i="1"/>
  <c r="G55" i="1"/>
  <c r="G54" i="1"/>
  <c r="G53" i="1"/>
  <c r="G52" i="1"/>
  <c r="G51" i="1"/>
  <c r="F50" i="1"/>
  <c r="E50" i="1"/>
  <c r="E37" i="1" s="1"/>
  <c r="G37" i="1" s="1"/>
  <c r="G49" i="1"/>
  <c r="G48" i="1"/>
  <c r="F47" i="1"/>
  <c r="G47" i="1" s="1"/>
  <c r="E47" i="1"/>
  <c r="G46" i="1"/>
  <c r="G45" i="1"/>
  <c r="G44" i="1"/>
  <c r="G43" i="1"/>
  <c r="G42" i="1"/>
  <c r="G41" i="1"/>
  <c r="G40" i="1"/>
  <c r="G39" i="1"/>
  <c r="G38" i="1"/>
  <c r="F37" i="1"/>
  <c r="G36" i="1"/>
  <c r="G35" i="1"/>
  <c r="G34" i="1"/>
  <c r="G33" i="1"/>
  <c r="G32" i="1"/>
  <c r="G31" i="1"/>
  <c r="G30" i="1"/>
  <c r="F30" i="1"/>
  <c r="E30" i="1"/>
  <c r="G29" i="1"/>
  <c r="G28" i="1"/>
  <c r="G27" i="1"/>
  <c r="G26" i="1"/>
  <c r="F25" i="1"/>
  <c r="G25" i="1" s="1"/>
  <c r="E25" i="1"/>
  <c r="G24" i="1"/>
  <c r="G23" i="1"/>
  <c r="G22" i="1"/>
  <c r="G21" i="1"/>
  <c r="G20" i="1"/>
  <c r="F19" i="1"/>
  <c r="G19" i="1" s="1"/>
  <c r="E19" i="1"/>
  <c r="G18" i="1"/>
  <c r="G17" i="1"/>
  <c r="G16" i="1"/>
  <c r="G15" i="1"/>
  <c r="G14" i="1"/>
  <c r="G13" i="1"/>
  <c r="G12" i="1"/>
  <c r="G11" i="1"/>
  <c r="F10" i="1"/>
  <c r="F9" i="1" s="1"/>
  <c r="E10" i="1"/>
  <c r="G10" i="1" s="1"/>
  <c r="G8" i="1"/>
  <c r="G7" i="1"/>
  <c r="F6" i="1"/>
  <c r="E6" i="1"/>
  <c r="G6" i="1" s="1"/>
  <c r="F73" i="1" l="1"/>
  <c r="F159" i="1" s="1"/>
  <c r="G221" i="2"/>
  <c r="G58" i="3"/>
  <c r="F57" i="3"/>
  <c r="E9" i="1"/>
  <c r="G9" i="1" s="1"/>
  <c r="E57" i="1"/>
  <c r="G57" i="1" s="1"/>
  <c r="F187" i="1"/>
  <c r="F254" i="1"/>
  <c r="F255" i="1" s="1"/>
  <c r="G160" i="2"/>
  <c r="G210" i="2"/>
  <c r="E221" i="1"/>
  <c r="G189" i="1"/>
  <c r="G58" i="2"/>
  <c r="E57" i="2"/>
  <c r="G57" i="2" s="1"/>
  <c r="G158" i="2"/>
  <c r="E255" i="6"/>
  <c r="G221" i="6"/>
  <c r="G50" i="1"/>
  <c r="G74" i="1"/>
  <c r="E82" i="1"/>
  <c r="G82" i="1" s="1"/>
  <c r="G114" i="1"/>
  <c r="E174" i="1"/>
  <c r="G243" i="1"/>
  <c r="G251" i="1"/>
  <c r="E254" i="1"/>
  <c r="G254" i="1" s="1"/>
  <c r="G6" i="2"/>
  <c r="E73" i="2"/>
  <c r="G47" i="2"/>
  <c r="F158" i="2"/>
  <c r="G195" i="2"/>
  <c r="E254" i="2"/>
  <c r="G254" i="2" s="1"/>
  <c r="G9" i="3"/>
  <c r="G10" i="3"/>
  <c r="G57" i="3"/>
  <c r="F187" i="3"/>
  <c r="E221" i="3"/>
  <c r="G189" i="3"/>
  <c r="E254" i="3"/>
  <c r="G254" i="3" s="1"/>
  <c r="G222" i="3"/>
  <c r="E73" i="6"/>
  <c r="G138" i="1"/>
  <c r="E137" i="1"/>
  <c r="G137" i="1" s="1"/>
  <c r="E186" i="1"/>
  <c r="G186" i="1" s="1"/>
  <c r="G175" i="1"/>
  <c r="G249" i="1"/>
  <c r="F73" i="2"/>
  <c r="F159" i="2" s="1"/>
  <c r="F188" i="2" s="1"/>
  <c r="F256" i="2" s="1"/>
  <c r="F258" i="2" s="1"/>
  <c r="F275" i="2" s="1"/>
  <c r="G10" i="2"/>
  <c r="E9" i="2"/>
  <c r="G9" i="2" s="1"/>
  <c r="G37" i="2"/>
  <c r="G137" i="2"/>
  <c r="E174" i="2"/>
  <c r="G186" i="2"/>
  <c r="G6" i="3"/>
  <c r="F37" i="3"/>
  <c r="G37" i="3" s="1"/>
  <c r="G50" i="3"/>
  <c r="G103" i="3"/>
  <c r="E82" i="3"/>
  <c r="G82" i="3" s="1"/>
  <c r="F158" i="3"/>
  <c r="E186" i="3"/>
  <c r="G186" i="3" s="1"/>
  <c r="G175" i="3"/>
  <c r="E174" i="3"/>
  <c r="F221" i="3"/>
  <c r="F255" i="3" s="1"/>
  <c r="G174" i="4"/>
  <c r="E187" i="4"/>
  <c r="G187" i="4" s="1"/>
  <c r="E73" i="5"/>
  <c r="E255" i="5"/>
  <c r="G221" i="5"/>
  <c r="E137" i="3"/>
  <c r="G137" i="3" s="1"/>
  <c r="E73" i="4"/>
  <c r="G158" i="5"/>
  <c r="G137" i="5"/>
  <c r="G174" i="5"/>
  <c r="F255" i="5"/>
  <c r="F159" i="4"/>
  <c r="F188" i="4" s="1"/>
  <c r="F256" i="4" s="1"/>
  <c r="F258" i="4" s="1"/>
  <c r="F275" i="4" s="1"/>
  <c r="E255" i="4"/>
  <c r="G255" i="4" s="1"/>
  <c r="G221" i="4"/>
  <c r="G37" i="5"/>
  <c r="F158" i="5"/>
  <c r="F159" i="5" s="1"/>
  <c r="F188" i="5" s="1"/>
  <c r="F256" i="5" s="1"/>
  <c r="F258" i="5" s="1"/>
  <c r="F275" i="5" s="1"/>
  <c r="F187" i="5"/>
  <c r="G254" i="5"/>
  <c r="G174" i="6"/>
  <c r="E187" i="6"/>
  <c r="G187" i="6" s="1"/>
  <c r="G6" i="4"/>
  <c r="G10" i="4"/>
  <c r="G50" i="4"/>
  <c r="G74" i="4"/>
  <c r="G160" i="5"/>
  <c r="E186" i="5"/>
  <c r="G186" i="5" s="1"/>
  <c r="G222" i="5"/>
  <c r="G6" i="6"/>
  <c r="G10" i="6"/>
  <c r="G175" i="4"/>
  <c r="G189" i="4"/>
  <c r="E9" i="5"/>
  <c r="G9" i="5" s="1"/>
  <c r="G175" i="6"/>
  <c r="G189" i="6"/>
  <c r="F254" i="6"/>
  <c r="G254" i="6" s="1"/>
  <c r="F137" i="6"/>
  <c r="F158" i="6" s="1"/>
  <c r="G189" i="5"/>
  <c r="G158" i="6" l="1"/>
  <c r="F159" i="6"/>
  <c r="F188" i="6" s="1"/>
  <c r="E159" i="5"/>
  <c r="G73" i="5"/>
  <c r="E255" i="1"/>
  <c r="G255" i="1" s="1"/>
  <c r="G221" i="1"/>
  <c r="G137" i="6"/>
  <c r="E159" i="6"/>
  <c r="G73" i="6"/>
  <c r="E255" i="3"/>
  <c r="G255" i="3" s="1"/>
  <c r="G221" i="3"/>
  <c r="G174" i="1"/>
  <c r="E187" i="1"/>
  <c r="G187" i="1" s="1"/>
  <c r="E255" i="2"/>
  <c r="G255" i="2" s="1"/>
  <c r="F255" i="6"/>
  <c r="G174" i="3"/>
  <c r="E187" i="3"/>
  <c r="G187" i="3" s="1"/>
  <c r="E187" i="5"/>
  <c r="G187" i="5" s="1"/>
  <c r="E159" i="4"/>
  <c r="G73" i="4"/>
  <c r="G174" i="2"/>
  <c r="E187" i="2"/>
  <c r="G187" i="2" s="1"/>
  <c r="E158" i="1"/>
  <c r="G158" i="1" s="1"/>
  <c r="G73" i="2"/>
  <c r="E159" i="2"/>
  <c r="G255" i="5"/>
  <c r="E158" i="3"/>
  <c r="F73" i="3"/>
  <c r="G255" i="6"/>
  <c r="E73" i="1"/>
  <c r="F188" i="1"/>
  <c r="F256" i="1" s="1"/>
  <c r="F258" i="1" s="1"/>
  <c r="F275" i="1" s="1"/>
  <c r="F159" i="3" l="1"/>
  <c r="F188" i="3" s="1"/>
  <c r="F256" i="3" s="1"/>
  <c r="F258" i="3" s="1"/>
  <c r="F275" i="3" s="1"/>
  <c r="G73" i="3"/>
  <c r="G159" i="6"/>
  <c r="E188" i="6"/>
  <c r="G158" i="3"/>
  <c r="E159" i="3"/>
  <c r="G159" i="4"/>
  <c r="E188" i="4"/>
  <c r="E188" i="5"/>
  <c r="G159" i="5"/>
  <c r="E159" i="1"/>
  <c r="G73" i="1"/>
  <c r="F256" i="6"/>
  <c r="F258" i="6" s="1"/>
  <c r="F275" i="6" s="1"/>
  <c r="E188" i="2"/>
  <c r="G159" i="2"/>
  <c r="E256" i="5" l="1"/>
  <c r="G188" i="5"/>
  <c r="E256" i="4"/>
  <c r="G188" i="4"/>
  <c r="E256" i="6"/>
  <c r="G188" i="6"/>
  <c r="E188" i="1"/>
  <c r="G159" i="1"/>
  <c r="G188" i="2"/>
  <c r="E256" i="2"/>
  <c r="E188" i="3"/>
  <c r="G159" i="3"/>
  <c r="E258" i="6" l="1"/>
  <c r="G256" i="6"/>
  <c r="G256" i="5"/>
  <c r="E258" i="5"/>
  <c r="E256" i="3"/>
  <c r="G188" i="3"/>
  <c r="E256" i="1"/>
  <c r="G188" i="1"/>
  <c r="E258" i="4"/>
  <c r="G256" i="4"/>
  <c r="G256" i="2"/>
  <c r="E258" i="2"/>
  <c r="G258" i="2" l="1"/>
  <c r="E275" i="2"/>
  <c r="G275" i="2" s="1"/>
  <c r="E275" i="5"/>
  <c r="G275" i="5" s="1"/>
  <c r="G258" i="5"/>
  <c r="E258" i="1"/>
  <c r="G256" i="1"/>
  <c r="E275" i="4"/>
  <c r="G275" i="4" s="1"/>
  <c r="G258" i="4"/>
  <c r="G256" i="3"/>
  <c r="E258" i="3"/>
  <c r="E275" i="6"/>
  <c r="G275" i="6" s="1"/>
  <c r="G258" i="6"/>
  <c r="E275" i="3" l="1"/>
  <c r="G275" i="3" s="1"/>
  <c r="G258" i="3"/>
  <c r="E275" i="1"/>
  <c r="G275" i="1" s="1"/>
  <c r="G258" i="1"/>
</calcChain>
</file>

<file path=xl/sharedStrings.xml><?xml version="1.0" encoding="utf-8"?>
<sst xmlns="http://schemas.openxmlformats.org/spreadsheetml/2006/main" count="1728" uniqueCount="285">
  <si>
    <t>第二号第四様式（第二十三条第四項関係）</t>
    <rPh sb="0" eb="1">
      <t>ダイ</t>
    </rPh>
    <rPh sb="1" eb="2">
      <t>ニ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</si>
  <si>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法人本部拠点区分拠点区分  事業活動計算書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</si>
  <si>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</si>
  <si>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</si>
  <si>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</si>
  <si>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</si>
  <si>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</si>
  <si>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</si>
  <si>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</si>
  <si>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</si>
  <si>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</si>
  <si>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　就労作業事業収益</t>
  </si>
  <si>
    <t>　内部売上事業収益</t>
  </si>
  <si>
    <t>障害福祉サービス等事業収益</t>
  </si>
  <si>
    <t>　自立支援給付費収益</t>
  </si>
  <si>
    <t>　　介護給付費収益</t>
  </si>
  <si>
    <t>　　特例介護給付費収益</t>
  </si>
  <si>
    <t>　　訓練等給付費収益</t>
  </si>
  <si>
    <t>　　特例訓練等給付費収益</t>
  </si>
  <si>
    <t>　　地域相談支援給付費収益</t>
  </si>
  <si>
    <t>　　特例地域相談支援給付費収益</t>
  </si>
  <si>
    <t>　　計画相談支援給付費収益</t>
  </si>
  <si>
    <t>　　特例計画相談支援給付費収益</t>
  </si>
  <si>
    <t>　障害児施設給付費収益</t>
  </si>
  <si>
    <t>　　障害児通所給付費収益</t>
  </si>
  <si>
    <t>　　障害児入所給付費収益</t>
  </si>
  <si>
    <t>　　障害児相談支援給付費収益</t>
  </si>
  <si>
    <t>　　特例障害児相談支援給付費収益</t>
  </si>
  <si>
    <t>　利用者負担金収益</t>
  </si>
  <si>
    <t>　補足給付費収益</t>
  </si>
  <si>
    <t>　　特定障害者特別給付費収益</t>
  </si>
  <si>
    <t>　　特例特定障害者特別給付費収益</t>
  </si>
  <si>
    <t>　　特定入所障害児食費等給付費収益</t>
  </si>
  <si>
    <t>　特定費用収益</t>
  </si>
  <si>
    <t>　その他の事業収益</t>
  </si>
  <si>
    <t>　　補助金事業収益（公費）</t>
  </si>
  <si>
    <t>　　補助金事業収益（一般）</t>
  </si>
  <si>
    <t>　　受託事業収益（公費）</t>
  </si>
  <si>
    <t>　　受託事業収益（一般）</t>
  </si>
  <si>
    <t>　　その他の事業収益</t>
  </si>
  <si>
    <t>　（保険等査定減）</t>
  </si>
  <si>
    <t>医療事業収益</t>
  </si>
  <si>
    <t>　入院診療収益（公費）</t>
  </si>
  <si>
    <t>　入院診療収益（一般）</t>
  </si>
  <si>
    <t>　室料差額収益</t>
  </si>
  <si>
    <t>　外来診療収益（公費）</t>
  </si>
  <si>
    <t>　外来診療収益（一般）</t>
  </si>
  <si>
    <t>　保健予防活動収益</t>
  </si>
  <si>
    <t>　受託検査・施設利用収益</t>
  </si>
  <si>
    <t>　訪問看護療養費収益（公費）</t>
  </si>
  <si>
    <t>　訪問看護療養費収益（一般）</t>
  </si>
  <si>
    <t>　訪問看護利用料収益</t>
  </si>
  <si>
    <t>　　訪問看護基本利用料収益</t>
  </si>
  <si>
    <t>　　訪問看護その他の利用料収益</t>
  </si>
  <si>
    <t>　その他の医療事業収益</t>
  </si>
  <si>
    <t>　　その他の医業収益</t>
  </si>
  <si>
    <t>創作・生産活動作業収益</t>
  </si>
  <si>
    <t>　創作・生産活動作業収益</t>
  </si>
  <si>
    <t>　　農芸班作業収益</t>
  </si>
  <si>
    <t>　　木工班作業作業収益</t>
  </si>
  <si>
    <t>　　縫製班作業収益</t>
  </si>
  <si>
    <t>　　養鶏班作業収益</t>
  </si>
  <si>
    <t>　　しんせい班作業収益</t>
  </si>
  <si>
    <t>　　にじいろ班作業収益</t>
  </si>
  <si>
    <t>　　クラフト班作業収益</t>
  </si>
  <si>
    <t>　　キッチン作業収益</t>
  </si>
  <si>
    <t>　　内部売上収益</t>
  </si>
  <si>
    <t>　　その他作業収益</t>
  </si>
  <si>
    <t>経常経費寄附金収益</t>
  </si>
  <si>
    <t>　経常経費寄附金収益</t>
  </si>
  <si>
    <t>その他の収益</t>
  </si>
  <si>
    <t>　その他の収益</t>
  </si>
  <si>
    <t>サービス活動収益計（１）</t>
  </si>
  <si>
    <t>費用</t>
  </si>
  <si>
    <t>人件費</t>
  </si>
  <si>
    <t>　役員報酬</t>
  </si>
  <si>
    <t>　職員給料</t>
  </si>
  <si>
    <t>　職員賞与</t>
  </si>
  <si>
    <t>　賞与引当金繰入</t>
  </si>
  <si>
    <t>　非常勤職員給与</t>
  </si>
  <si>
    <t>　退職給付費用</t>
  </si>
  <si>
    <t>　法定福利費</t>
  </si>
  <si>
    <t>事業費</t>
  </si>
  <si>
    <t>　給食費</t>
  </si>
  <si>
    <t>　介護用品費</t>
  </si>
  <si>
    <t>　医薬品費</t>
  </si>
  <si>
    <t>　診療・療養等材料費</t>
  </si>
  <si>
    <t>　保健衛生費</t>
  </si>
  <si>
    <t>　医療費</t>
  </si>
  <si>
    <t>　被服費</t>
  </si>
  <si>
    <t>　教養娯楽費</t>
  </si>
  <si>
    <t>　日用品費</t>
  </si>
  <si>
    <t>　保育材料費</t>
  </si>
  <si>
    <t>　本人支給金</t>
  </si>
  <si>
    <t>　水道光熱費</t>
  </si>
  <si>
    <t>　燃料費</t>
  </si>
  <si>
    <t>　消耗器具備品費</t>
  </si>
  <si>
    <t>　保険料</t>
  </si>
  <si>
    <t>　賃借料</t>
  </si>
  <si>
    <t>　教育指導費</t>
  </si>
  <si>
    <t>　就職支度費</t>
  </si>
  <si>
    <t>　葬祭費</t>
  </si>
  <si>
    <t>　車輌費</t>
  </si>
  <si>
    <t>　創作・生産活動原材料費</t>
  </si>
  <si>
    <t>　　農芸班</t>
  </si>
  <si>
    <t>　　木工班</t>
  </si>
  <si>
    <t>　　縫製班</t>
  </si>
  <si>
    <t>　　養鶏班</t>
  </si>
  <si>
    <t>　　しんせい班</t>
  </si>
  <si>
    <t>　　にじいろ班</t>
  </si>
  <si>
    <t>　　クラフト班</t>
  </si>
  <si>
    <t>　　キッチン</t>
  </si>
  <si>
    <t>　　その他</t>
  </si>
  <si>
    <t>　雑費</t>
  </si>
  <si>
    <t>事務費</t>
  </si>
  <si>
    <t>　福利厚生費</t>
  </si>
  <si>
    <t>　職員被服費</t>
  </si>
  <si>
    <t>　旅費交通費</t>
  </si>
  <si>
    <t>　研修研究費</t>
  </si>
  <si>
    <t>　事務消耗品費</t>
  </si>
  <si>
    <t>　印刷製本費</t>
  </si>
  <si>
    <t>　修繕費</t>
  </si>
  <si>
    <t>　通信運搬費</t>
  </si>
  <si>
    <t>　会議費</t>
  </si>
  <si>
    <t>　広報費</t>
  </si>
  <si>
    <t>　業務委託費</t>
  </si>
  <si>
    <t>　手数料</t>
  </si>
  <si>
    <t>　土地・建物賃借料</t>
  </si>
  <si>
    <t>　租税公課</t>
  </si>
  <si>
    <t>　保守料</t>
  </si>
  <si>
    <t>　渉外費</t>
  </si>
  <si>
    <t>　諸会費</t>
  </si>
  <si>
    <t>就労支援事業費用</t>
  </si>
  <si>
    <t>　就労支援事業販売原価</t>
  </si>
  <si>
    <t>　　期首製品（商品）棚卸高</t>
  </si>
  <si>
    <t>　　当期就労支援事業製造原価</t>
  </si>
  <si>
    <t>　　当期就労支援事業仕入高</t>
  </si>
  <si>
    <t>　　期末製品（商品）棚卸高</t>
  </si>
  <si>
    <t>　就労支援事業販管費</t>
  </si>
  <si>
    <t>利用者負担軽減額</t>
  </si>
  <si>
    <t>　利用者負担軽減額</t>
  </si>
  <si>
    <t>減価償却費</t>
  </si>
  <si>
    <t>　減価償却費</t>
  </si>
  <si>
    <t>国庫補助金等特別積立金取崩額</t>
  </si>
  <si>
    <t>　国庫補助金等特別積立金取崩額</t>
  </si>
  <si>
    <t>貸倒損失額</t>
  </si>
  <si>
    <t>貸倒引当金繰入</t>
  </si>
  <si>
    <t>徴収不能額</t>
  </si>
  <si>
    <t>　徴収不能額</t>
  </si>
  <si>
    <t>徴収不能引当金繰入</t>
  </si>
  <si>
    <t>　徴収不能引当金繰入</t>
  </si>
  <si>
    <t>その他の費用</t>
  </si>
  <si>
    <t>　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</si>
  <si>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</si>
  <si>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</si>
  <si>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</si>
  <si>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</si>
  <si>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　借入金利息補助金収益</t>
  </si>
  <si>
    <t>受取利息配当金収益</t>
  </si>
  <si>
    <t>　受取利息配当金収益</t>
  </si>
  <si>
    <t>社会福祉連携推進業務貸付金受取利息収益</t>
  </si>
  <si>
    <t>有価証券評価益</t>
  </si>
  <si>
    <t>有価証券売却益</t>
  </si>
  <si>
    <t>投資有価証券評価益</t>
  </si>
  <si>
    <t>投資有価証券売却益</t>
  </si>
  <si>
    <t>その他のサービス活動外収益</t>
  </si>
  <si>
    <t>　受入研修費収益</t>
  </si>
  <si>
    <t>　利用者等外給食収益</t>
  </si>
  <si>
    <t>　為替差益</t>
  </si>
  <si>
    <t>　雑収益</t>
  </si>
  <si>
    <t>サービス活動外収益計（４）</t>
  </si>
  <si>
    <t>支払利息</t>
  </si>
  <si>
    <t>　支払利息</t>
  </si>
  <si>
    <t>社会福祉連携推進業務借入金支払利息</t>
  </si>
  <si>
    <t>有価証券評価損</t>
  </si>
  <si>
    <t>有価証券売却損</t>
  </si>
  <si>
    <t>投資有価証券評価損</t>
  </si>
  <si>
    <t>投資有価証券売却損</t>
  </si>
  <si>
    <t>その他のサービス活動外費用</t>
  </si>
  <si>
    <t>　利用者等外給食費</t>
  </si>
  <si>
    <t>　為替差損</t>
  </si>
  <si>
    <t>　雑損失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</si>
  <si>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</si>
  <si>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</si>
  <si>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</si>
  <si>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</si>
  <si>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</si>
  <si>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　施設整備等補助金収益</t>
  </si>
  <si>
    <t>　設備資金借入金元金償還補助金収益</t>
  </si>
  <si>
    <t>施設整備等寄附金収益</t>
  </si>
  <si>
    <t>　施設整備等寄附金収益</t>
  </si>
  <si>
    <t>　設備資金借入金元金償還寄附金収益</t>
  </si>
  <si>
    <t>長期運営資金借入金元金償還寄附金収益</t>
  </si>
  <si>
    <t>　長期運営資金借入金元金償還寄附金収益</t>
  </si>
  <si>
    <t>固定資産受贈額</t>
  </si>
  <si>
    <t>固定資産売却益</t>
  </si>
  <si>
    <t>　土地売却収益</t>
  </si>
  <si>
    <t>　建物売却収益</t>
  </si>
  <si>
    <t>　構築物売却収益</t>
  </si>
  <si>
    <t>　機械及び装置売却収益</t>
  </si>
  <si>
    <t>　車輌運搬具売却収益</t>
  </si>
  <si>
    <t>　器具及び備品売却収益</t>
  </si>
  <si>
    <t>　車輌運搬具売却益</t>
  </si>
  <si>
    <t>　器具及び備品売却益</t>
  </si>
  <si>
    <t>　ソフトウェア売却収益</t>
  </si>
  <si>
    <t>　その他の固定資産売却収益</t>
  </si>
  <si>
    <t>　過年度分固定資産修正益</t>
  </si>
  <si>
    <t>事業区分間繰入金収益</t>
  </si>
  <si>
    <t>　事業区分間繰入金収益</t>
  </si>
  <si>
    <t>拠点区分間繰入金収益</t>
  </si>
  <si>
    <t>　拠点区分間繰入金収益</t>
  </si>
  <si>
    <t>事業区分間固定資産移管収益</t>
  </si>
  <si>
    <t>　事業区分間固定資産移管収益</t>
  </si>
  <si>
    <t>拠点区分間固定資産移管収益</t>
  </si>
  <si>
    <t>　拠点区分間固定資産移管収益</t>
  </si>
  <si>
    <t>その他の特別収益</t>
  </si>
  <si>
    <t>　貸倒引当金戻入益</t>
  </si>
  <si>
    <t>　徴収不能引当金戻入益</t>
  </si>
  <si>
    <t>特別収益計（８）</t>
  </si>
  <si>
    <t>基本金組入額</t>
  </si>
  <si>
    <t>　1号基本金組入額</t>
  </si>
  <si>
    <t>　2号基本金組入額</t>
  </si>
  <si>
    <t>　3号基本金組入額</t>
  </si>
  <si>
    <t>資産評価損</t>
  </si>
  <si>
    <t>　資産評価損</t>
  </si>
  <si>
    <t>固定資産売却損・処分損</t>
  </si>
  <si>
    <t>　土地売却損・処分損</t>
  </si>
  <si>
    <t>　建物売却損・処分損</t>
  </si>
  <si>
    <t>　構築物売却損・処分損</t>
  </si>
  <si>
    <t>　機械及び装置売却損・処分損</t>
  </si>
  <si>
    <t>　車輌運搬具売却損・処分損</t>
  </si>
  <si>
    <t>　器具及び備品売却損・処分損</t>
  </si>
  <si>
    <t>　ソフトウェア売却損・処分損</t>
  </si>
  <si>
    <t>　その他の固定資産売却損・処分損</t>
  </si>
  <si>
    <t>　過年度分固定資産修正損</t>
  </si>
  <si>
    <t>国庫補助金等特別積立金取崩額（除却等）</t>
  </si>
  <si>
    <t>　国庫補助金等特別積立金取崩額（除却等）</t>
  </si>
  <si>
    <t>国庫補助金等特別積立金積立額</t>
  </si>
  <si>
    <t>　国庫補助金等特別積立金積立額</t>
  </si>
  <si>
    <t>　国庫補助金等特別積立金過年度修正額</t>
  </si>
  <si>
    <t>災害損失</t>
  </si>
  <si>
    <t>　災害損失</t>
  </si>
  <si>
    <t>事業区分間繰入金費用</t>
  </si>
  <si>
    <t>　事業区分間繰入金費用</t>
  </si>
  <si>
    <t>拠点区分間繰入金費用</t>
  </si>
  <si>
    <t>　拠点区分間繰入金費用</t>
  </si>
  <si>
    <t>事業区分間固定資産移管費用</t>
  </si>
  <si>
    <t>　事業区分間固定資産移管費用</t>
  </si>
  <si>
    <t>拠点区分間固定資産移管費用</t>
  </si>
  <si>
    <t>　拠点区分間固定資産移管費用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</si>
  <si>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</si>
  <si>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</si>
  <si>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</si>
  <si>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</si>
  <si>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</si>
  <si>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</si>
  <si>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</si>
  <si>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</si>
  <si>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</si>
  <si>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　人件費積立金取崩額</t>
  </si>
  <si>
    <t>　修繕費積立金取崩額</t>
  </si>
  <si>
    <t>　備品等購入積立金取崩額</t>
  </si>
  <si>
    <t>　施設設備整備積立金取崩額</t>
  </si>
  <si>
    <t>　工賃変動積立金取崩額</t>
  </si>
  <si>
    <t>　設備等整備積立金取崩額</t>
  </si>
  <si>
    <t>　移行時特別積立金取崩額</t>
  </si>
  <si>
    <t>その他の積立金積立額（１６）</t>
  </si>
  <si>
    <t>　人件費積立金積立額</t>
  </si>
  <si>
    <t>　修繕費積立金積立額</t>
  </si>
  <si>
    <t>　備品等購入積立金積立額</t>
  </si>
  <si>
    <t>　施設設備整備積立金積立額</t>
  </si>
  <si>
    <t>　工賃変動積立金積立額</t>
  </si>
  <si>
    <t>　設備等整備積立金積立額</t>
  </si>
  <si>
    <t>次期繰越活動増減差額（１７）＝（１３）＋（１４）＋（１５）－（１６）</t>
  </si>
  <si>
    <t>ふるさと学園拠点区分拠点区分  事業活動計算書</t>
    <phoneticPr fontId="4"/>
  </si>
  <si>
    <t>（自）令和5年4月1日  （至）令和6年3月31日</t>
    <phoneticPr fontId="4"/>
  </si>
  <si>
    <t>（単位：円）</t>
    <phoneticPr fontId="4"/>
  </si>
  <si>
    <t>増減(A)-(B)</t>
    <phoneticPr fontId="4"/>
  </si>
  <si>
    <t>すてっぷはうす拠点区分拠点区分  事業活動計算書</t>
    <phoneticPr fontId="4"/>
  </si>
  <si>
    <t>ふるさとの森拠点区分拠点区分  事業活動計算書</t>
    <phoneticPr fontId="4"/>
  </si>
  <si>
    <t>ふるさとのＷＡ拠点区分拠点区分  事業活動計算書</t>
    <phoneticPr fontId="4"/>
  </si>
  <si>
    <t>（自）令和5年4月1日  （至）令和6年3月31日</t>
    <phoneticPr fontId="4"/>
  </si>
  <si>
    <t>（単位：円）</t>
    <phoneticPr fontId="4"/>
  </si>
  <si>
    <t>増減(A)-(B)</t>
    <phoneticPr fontId="4"/>
  </si>
  <si>
    <t>ふるさと学園医務室拠点区分拠点区分  事業活動計算書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</si>
</sst>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center" textRotation="255"/>
    </xf>
    <xf numFmtId="0" fontId="7" fillId="0" borderId="2" xfId="2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0" fontId="7" fillId="0" borderId="3" xfId="2" applyFont="1" applyFill="1" applyBorder="1" applyAlignment="1">
      <alignment horizontal="left" vertical="center" textRotation="255"/>
    </xf>
    <xf numFmtId="0" fontId="7" fillId="0" borderId="3" xfId="2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4" xfId="2" applyFont="1" applyFill="1" applyBorder="1" applyAlignment="1">
      <alignment horizontal="left" vertical="center" textRotation="255"/>
    </xf>
    <xf numFmtId="0" fontId="7" fillId="0" borderId="1" xfId="2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>
      <alignment horizontal="left" vertical="top"/>
    </xf>
    <xf numFmtId="0" fontId="7" fillId="0" borderId="6" xfId="2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Font="1" applyFill="1" applyBorder="1" applyAlignment="1">
      <alignment vertical="center" textRotation="255" shrinkToFit="1"/>
    </xf>
    <xf numFmtId="0" fontId="7" fillId="0" borderId="3" xfId="2" applyFont="1" applyFill="1" applyBorder="1" applyAlignment="1">
      <alignment vertical="center" textRotation="255" shrinkToFit="1"/>
    </xf>
    <xf numFmtId="0" fontId="7" fillId="0" borderId="11" xfId="2" applyFont="1" applyFill="1" applyBorder="1">
      <alignment horizontal="left" vertical="top"/>
    </xf>
    <xf numFmtId="0" fontId="7" fillId="0" borderId="4" xfId="2" applyFont="1" applyFill="1" applyBorder="1" applyAlignment="1">
      <alignment vertical="center" textRotation="255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1</v>
      </c>
      <c r="C2" s="4"/>
      <c r="D2" s="4"/>
      <c r="E2" s="4"/>
      <c r="F2" s="4"/>
      <c r="G2" s="4"/>
    </row>
    <row r="3" spans="2:7" ht="21.75">
      <c r="B3" s="5" t="s">
        <v>2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3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0</v>
      </c>
      <c r="F6" s="11">
        <f>+F7+F8</f>
        <v>0</v>
      </c>
      <c r="G6" s="11">
        <f>E6-F6</f>
        <v>0</v>
      </c>
    </row>
    <row r="7" spans="2:7" ht="14.3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ht="14.3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3">
      <c r="B9" s="12"/>
      <c r="C9" s="12"/>
      <c r="D9" s="13" t="s">
        <v>13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</row>
    <row r="10" spans="2:7" ht="14.3">
      <c r="B10" s="12"/>
      <c r="C10" s="12"/>
      <c r="D10" s="13" t="s">
        <v>14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</row>
    <row r="11" spans="2:7" ht="14.3">
      <c r="B11" s="12"/>
      <c r="C11" s="12"/>
      <c r="D11" s="13" t="s">
        <v>15</v>
      </c>
      <c r="E11" s="14"/>
      <c r="F11" s="14"/>
      <c r="G11" s="14">
        <f t="shared" si="0"/>
        <v>0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0</v>
      </c>
      <c r="F19" s="14">
        <f>+F20+F21+F22+F23</f>
        <v>0</v>
      </c>
      <c r="G19" s="14">
        <f t="shared" si="0"/>
        <v>0</v>
      </c>
    </row>
    <row r="20" spans="2:7" ht="14.3">
      <c r="B20" s="12"/>
      <c r="C20" s="12"/>
      <c r="D20" s="13" t="s">
        <v>24</v>
      </c>
      <c r="E20" s="14"/>
      <c r="F20" s="14"/>
      <c r="G20" s="14">
        <f t="shared" si="0"/>
        <v>0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ht="14.3">
      <c r="B25" s="12"/>
      <c r="C25" s="12"/>
      <c r="D25" s="13" t="s">
        <v>29</v>
      </c>
      <c r="E25" s="14">
        <f>+E26+E27+E28</f>
        <v>0</v>
      </c>
      <c r="F25" s="14">
        <f>+F26+F27+F28</f>
        <v>0</v>
      </c>
      <c r="G25" s="14">
        <f t="shared" si="0"/>
        <v>0</v>
      </c>
    </row>
    <row r="26" spans="2:7" ht="14.3">
      <c r="B26" s="12"/>
      <c r="C26" s="12"/>
      <c r="D26" s="13" t="s">
        <v>30</v>
      </c>
      <c r="E26" s="14"/>
      <c r="F26" s="14"/>
      <c r="G26" s="14">
        <f t="shared" si="0"/>
        <v>0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/>
      <c r="F29" s="14"/>
      <c r="G29" s="14">
        <f t="shared" si="0"/>
        <v>0</v>
      </c>
    </row>
    <row r="30" spans="2:7" ht="14.3">
      <c r="B30" s="12"/>
      <c r="C30" s="12"/>
      <c r="D30" s="13" t="s">
        <v>34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</row>
    <row r="31" spans="2:7" ht="14.3">
      <c r="B31" s="12"/>
      <c r="C31" s="12"/>
      <c r="D31" s="13" t="s">
        <v>35</v>
      </c>
      <c r="E31" s="14"/>
      <c r="F31" s="14"/>
      <c r="G31" s="14">
        <f t="shared" si="0"/>
        <v>0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/>
      <c r="F33" s="14"/>
      <c r="G33" s="14">
        <f t="shared" si="0"/>
        <v>0</v>
      </c>
    </row>
    <row r="34" spans="2:7" ht="14.3">
      <c r="B34" s="12"/>
      <c r="C34" s="12"/>
      <c r="D34" s="13" t="s">
        <v>38</v>
      </c>
      <c r="E34" s="14"/>
      <c r="F34" s="14"/>
      <c r="G34" s="14">
        <f t="shared" si="0"/>
        <v>0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</row>
    <row r="51" spans="2:7" ht="14.3">
      <c r="B51" s="12"/>
      <c r="C51" s="12"/>
      <c r="D51" s="13" t="s">
        <v>35</v>
      </c>
      <c r="E51" s="14"/>
      <c r="F51" s="14"/>
      <c r="G51" s="14">
        <f t="shared" si="0"/>
        <v>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/>
      <c r="F53" s="14"/>
      <c r="G53" s="14">
        <f t="shared" si="0"/>
        <v>0</v>
      </c>
    </row>
    <row r="54" spans="2:7" ht="14.3">
      <c r="B54" s="12"/>
      <c r="C54" s="12"/>
      <c r="D54" s="13" t="s">
        <v>38</v>
      </c>
      <c r="E54" s="14"/>
      <c r="F54" s="14"/>
      <c r="G54" s="14">
        <f t="shared" si="0"/>
        <v>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0</v>
      </c>
      <c r="F57" s="14">
        <f>+F58</f>
        <v>0</v>
      </c>
      <c r="G57" s="14">
        <f t="shared" si="0"/>
        <v>0</v>
      </c>
    </row>
    <row r="58" spans="2:7" ht="14.3">
      <c r="B58" s="12"/>
      <c r="C58" s="12"/>
      <c r="D58" s="13" t="s">
        <v>57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</row>
    <row r="59" spans="2:7" ht="14.3">
      <c r="B59" s="12"/>
      <c r="C59" s="12"/>
      <c r="D59" s="13" t="s">
        <v>58</v>
      </c>
      <c r="E59" s="14"/>
      <c r="F59" s="14"/>
      <c r="G59" s="14">
        <f t="shared" si="0"/>
        <v>0</v>
      </c>
    </row>
    <row r="60" spans="2:7" ht="14.3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3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3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3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3">
      <c r="B66" s="12"/>
      <c r="C66" s="12"/>
      <c r="D66" s="13" t="s">
        <v>65</v>
      </c>
      <c r="E66" s="14"/>
      <c r="F66" s="14"/>
      <c r="G66" s="14">
        <f t="shared" si="0"/>
        <v>0</v>
      </c>
    </row>
    <row r="67" spans="2:7" ht="14.3">
      <c r="B67" s="12"/>
      <c r="C67" s="12"/>
      <c r="D67" s="13" t="s">
        <v>66</v>
      </c>
      <c r="E67" s="14"/>
      <c r="F67" s="14"/>
      <c r="G67" s="14">
        <f t="shared" si="0"/>
        <v>0</v>
      </c>
    </row>
    <row r="68" spans="2:7" ht="14.3">
      <c r="B68" s="12"/>
      <c r="C68" s="12"/>
      <c r="D68" s="13" t="s">
        <v>67</v>
      </c>
      <c r="E68" s="14"/>
      <c r="F68" s="14"/>
      <c r="G68" s="14">
        <f t="shared" si="0"/>
        <v>0</v>
      </c>
    </row>
    <row r="69" spans="2:7" ht="14.3">
      <c r="B69" s="12"/>
      <c r="C69" s="12"/>
      <c r="D69" s="13" t="s">
        <v>68</v>
      </c>
      <c r="E69" s="14">
        <f>+E70</f>
        <v>115000</v>
      </c>
      <c r="F69" s="14">
        <f>+F70</f>
        <v>2140000</v>
      </c>
      <c r="G69" s="14">
        <f t="shared" si="0"/>
        <v>-2025000</v>
      </c>
    </row>
    <row r="70" spans="2:7" ht="14.3">
      <c r="B70" s="12"/>
      <c r="C70" s="12"/>
      <c r="D70" s="13" t="s">
        <v>69</v>
      </c>
      <c r="E70" s="14">
        <v>115000</v>
      </c>
      <c r="F70" s="14">
        <v>2140000</v>
      </c>
      <c r="G70" s="14">
        <f t="shared" si="0"/>
        <v>-2025000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0</v>
      </c>
      <c r="G71" s="14">
        <f t="shared" ref="G71:G134" si="1">E71-F71</f>
        <v>0</v>
      </c>
    </row>
    <row r="72" spans="2:7" ht="14.3">
      <c r="B72" s="12"/>
      <c r="C72" s="12"/>
      <c r="D72" s="13" t="s">
        <v>71</v>
      </c>
      <c r="E72" s="14"/>
      <c r="F72" s="14"/>
      <c r="G72" s="14">
        <f t="shared" si="1"/>
        <v>0</v>
      </c>
    </row>
    <row r="73" spans="2:7" ht="14.3">
      <c r="B73" s="12"/>
      <c r="C73" s="15"/>
      <c r="D73" s="16" t="s">
        <v>72</v>
      </c>
      <c r="E73" s="17">
        <f>+E6+E9+E37+E57+E69+E71</f>
        <v>115000</v>
      </c>
      <c r="F73" s="17">
        <f>+F6+F9+F37+F57+F69+F71</f>
        <v>2140000</v>
      </c>
      <c r="G73" s="17">
        <f t="shared" si="1"/>
        <v>-2025000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183746</v>
      </c>
      <c r="F74" s="14">
        <f>+F75+F76+F77+F78+F79+F80+F81</f>
        <v>149770</v>
      </c>
      <c r="G74" s="14">
        <f t="shared" si="1"/>
        <v>33976</v>
      </c>
    </row>
    <row r="75" spans="2:7" ht="14.3">
      <c r="B75" s="12"/>
      <c r="C75" s="12"/>
      <c r="D75" s="13" t="s">
        <v>75</v>
      </c>
      <c r="E75" s="14">
        <v>183746</v>
      </c>
      <c r="F75" s="14">
        <v>149770</v>
      </c>
      <c r="G75" s="14">
        <f t="shared" si="1"/>
        <v>33976</v>
      </c>
    </row>
    <row r="76" spans="2:7" ht="14.3">
      <c r="B76" s="12"/>
      <c r="C76" s="12"/>
      <c r="D76" s="13" t="s">
        <v>76</v>
      </c>
      <c r="E76" s="14"/>
      <c r="F76" s="14"/>
      <c r="G76" s="14">
        <f t="shared" si="1"/>
        <v>0</v>
      </c>
    </row>
    <row r="77" spans="2:7" ht="14.3">
      <c r="B77" s="12"/>
      <c r="C77" s="12"/>
      <c r="D77" s="13" t="s">
        <v>77</v>
      </c>
      <c r="E77" s="14"/>
      <c r="F77" s="14"/>
      <c r="G77" s="14">
        <f t="shared" si="1"/>
        <v>0</v>
      </c>
    </row>
    <row r="78" spans="2:7" ht="14.3">
      <c r="B78" s="12"/>
      <c r="C78" s="12"/>
      <c r="D78" s="13" t="s">
        <v>78</v>
      </c>
      <c r="E78" s="14"/>
      <c r="F78" s="14"/>
      <c r="G78" s="14">
        <f t="shared" si="1"/>
        <v>0</v>
      </c>
    </row>
    <row r="79" spans="2:7" ht="14.3">
      <c r="B79" s="12"/>
      <c r="C79" s="12"/>
      <c r="D79" s="13" t="s">
        <v>79</v>
      </c>
      <c r="E79" s="14"/>
      <c r="F79" s="14"/>
      <c r="G79" s="14">
        <f t="shared" si="1"/>
        <v>0</v>
      </c>
    </row>
    <row r="80" spans="2:7" ht="14.3">
      <c r="B80" s="12"/>
      <c r="C80" s="12"/>
      <c r="D80" s="13" t="s">
        <v>80</v>
      </c>
      <c r="E80" s="14"/>
      <c r="F80" s="14"/>
      <c r="G80" s="14">
        <f t="shared" si="1"/>
        <v>0</v>
      </c>
    </row>
    <row r="81" spans="2:7" ht="14.3">
      <c r="B81" s="12"/>
      <c r="C81" s="12"/>
      <c r="D81" s="13" t="s">
        <v>81</v>
      </c>
      <c r="E81" s="14"/>
      <c r="F81" s="14"/>
      <c r="G81" s="14">
        <f t="shared" si="1"/>
        <v>0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0</v>
      </c>
      <c r="F82" s="14">
        <f>+F83+F84+F85+F86+F87+F88+F89+F90+F91+F92+F93+F94+F95+F96+F97+F98+F99+F100+F101+F102+F103+F113</f>
        <v>0</v>
      </c>
      <c r="G82" s="14">
        <f t="shared" si="1"/>
        <v>0</v>
      </c>
    </row>
    <row r="83" spans="2:7" ht="14.3">
      <c r="B83" s="12"/>
      <c r="C83" s="12"/>
      <c r="D83" s="13" t="s">
        <v>83</v>
      </c>
      <c r="E83" s="14"/>
      <c r="F83" s="14"/>
      <c r="G83" s="14">
        <f t="shared" si="1"/>
        <v>0</v>
      </c>
    </row>
    <row r="84" spans="2:7" ht="14.3">
      <c r="B84" s="12"/>
      <c r="C84" s="12"/>
      <c r="D84" s="13" t="s">
        <v>84</v>
      </c>
      <c r="E84" s="14"/>
      <c r="F84" s="14"/>
      <c r="G84" s="14">
        <f t="shared" si="1"/>
        <v>0</v>
      </c>
    </row>
    <row r="85" spans="2:7" ht="14.3">
      <c r="B85" s="12"/>
      <c r="C85" s="12"/>
      <c r="D85" s="13" t="s">
        <v>85</v>
      </c>
      <c r="E85" s="14"/>
      <c r="F85" s="14"/>
      <c r="G85" s="14">
        <f t="shared" si="1"/>
        <v>0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/>
      <c r="F87" s="14"/>
      <c r="G87" s="14">
        <f t="shared" si="1"/>
        <v>0</v>
      </c>
    </row>
    <row r="88" spans="2:7" ht="14.3">
      <c r="B88" s="12"/>
      <c r="C88" s="12"/>
      <c r="D88" s="13" t="s">
        <v>88</v>
      </c>
      <c r="E88" s="14"/>
      <c r="F88" s="14"/>
      <c r="G88" s="14">
        <f t="shared" si="1"/>
        <v>0</v>
      </c>
    </row>
    <row r="89" spans="2:7" ht="14.3">
      <c r="B89" s="12"/>
      <c r="C89" s="12"/>
      <c r="D89" s="13" t="s">
        <v>89</v>
      </c>
      <c r="E89" s="14"/>
      <c r="F89" s="14"/>
      <c r="G89" s="14">
        <f t="shared" si="1"/>
        <v>0</v>
      </c>
    </row>
    <row r="90" spans="2:7" ht="14.3">
      <c r="B90" s="12"/>
      <c r="C90" s="12"/>
      <c r="D90" s="13" t="s">
        <v>90</v>
      </c>
      <c r="E90" s="14"/>
      <c r="F90" s="14"/>
      <c r="G90" s="14">
        <f t="shared" si="1"/>
        <v>0</v>
      </c>
    </row>
    <row r="91" spans="2:7" ht="14.3">
      <c r="B91" s="12"/>
      <c r="C91" s="12"/>
      <c r="D91" s="13" t="s">
        <v>91</v>
      </c>
      <c r="E91" s="14"/>
      <c r="F91" s="14"/>
      <c r="G91" s="14">
        <f t="shared" si="1"/>
        <v>0</v>
      </c>
    </row>
    <row r="92" spans="2:7" ht="14.3">
      <c r="B92" s="12"/>
      <c r="C92" s="12"/>
      <c r="D92" s="13" t="s">
        <v>92</v>
      </c>
      <c r="E92" s="14"/>
      <c r="F92" s="14"/>
      <c r="G92" s="14">
        <f t="shared" si="1"/>
        <v>0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/>
      <c r="F94" s="14"/>
      <c r="G94" s="14">
        <f t="shared" si="1"/>
        <v>0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/>
      <c r="F96" s="14"/>
      <c r="G96" s="14">
        <f t="shared" si="1"/>
        <v>0</v>
      </c>
    </row>
    <row r="97" spans="2:7" ht="14.3">
      <c r="B97" s="12"/>
      <c r="C97" s="12"/>
      <c r="D97" s="13" t="s">
        <v>97</v>
      </c>
      <c r="E97" s="14"/>
      <c r="F97" s="14"/>
      <c r="G97" s="14">
        <f t="shared" si="1"/>
        <v>0</v>
      </c>
    </row>
    <row r="98" spans="2:7" ht="14.3">
      <c r="B98" s="12"/>
      <c r="C98" s="12"/>
      <c r="D98" s="13" t="s">
        <v>98</v>
      </c>
      <c r="E98" s="14"/>
      <c r="F98" s="14"/>
      <c r="G98" s="14">
        <f t="shared" si="1"/>
        <v>0</v>
      </c>
    </row>
    <row r="99" spans="2:7" ht="14.3">
      <c r="B99" s="12"/>
      <c r="C99" s="12"/>
      <c r="D99" s="13" t="s">
        <v>99</v>
      </c>
      <c r="E99" s="14"/>
      <c r="F99" s="14"/>
      <c r="G99" s="14">
        <f t="shared" si="1"/>
        <v>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/>
      <c r="F102" s="14"/>
      <c r="G102" s="14">
        <f t="shared" si="1"/>
        <v>0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0</v>
      </c>
      <c r="F103" s="14">
        <f>+F104+F105+F106+F107+F108+F109+F110+F111+F112</f>
        <v>0</v>
      </c>
      <c r="G103" s="14">
        <f t="shared" si="1"/>
        <v>0</v>
      </c>
    </row>
    <row r="104" spans="2:7" ht="14.3">
      <c r="B104" s="12"/>
      <c r="C104" s="12"/>
      <c r="D104" s="13" t="s">
        <v>104</v>
      </c>
      <c r="E104" s="14"/>
      <c r="F104" s="14"/>
      <c r="G104" s="14">
        <f t="shared" si="1"/>
        <v>0</v>
      </c>
    </row>
    <row r="105" spans="2:7" ht="14.3">
      <c r="B105" s="12"/>
      <c r="C105" s="12"/>
      <c r="D105" s="13" t="s">
        <v>105</v>
      </c>
      <c r="E105" s="14"/>
      <c r="F105" s="14"/>
      <c r="G105" s="14">
        <f t="shared" si="1"/>
        <v>0</v>
      </c>
    </row>
    <row r="106" spans="2:7" ht="14.3">
      <c r="B106" s="12"/>
      <c r="C106" s="12"/>
      <c r="D106" s="13" t="s">
        <v>106</v>
      </c>
      <c r="E106" s="14"/>
      <c r="F106" s="14"/>
      <c r="G106" s="14">
        <f t="shared" si="1"/>
        <v>0</v>
      </c>
    </row>
    <row r="107" spans="2:7" ht="14.3">
      <c r="B107" s="12"/>
      <c r="C107" s="12"/>
      <c r="D107" s="13" t="s">
        <v>107</v>
      </c>
      <c r="E107" s="14"/>
      <c r="F107" s="14"/>
      <c r="G107" s="14">
        <f t="shared" si="1"/>
        <v>0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/>
      <c r="F109" s="14"/>
      <c r="G109" s="14">
        <f t="shared" si="1"/>
        <v>0</v>
      </c>
    </row>
    <row r="110" spans="2:7" ht="14.3">
      <c r="B110" s="12"/>
      <c r="C110" s="12"/>
      <c r="D110" s="13" t="s">
        <v>110</v>
      </c>
      <c r="E110" s="14"/>
      <c r="F110" s="14"/>
      <c r="G110" s="14">
        <f t="shared" si="1"/>
        <v>0</v>
      </c>
    </row>
    <row r="111" spans="2:7" ht="14.3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ht="14.3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ht="14.3">
      <c r="B113" s="12"/>
      <c r="C113" s="12"/>
      <c r="D113" s="13" t="s">
        <v>113</v>
      </c>
      <c r="E113" s="14"/>
      <c r="F113" s="14"/>
      <c r="G113" s="14">
        <f t="shared" si="1"/>
        <v>0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123500</v>
      </c>
      <c r="F114" s="14">
        <f>+F115+F116+F117+F118+F119+F120+F121+F122+F123+F124+F125+F126+F127+F128+F129+F130+F131+F132+F133+F134+F135+F136</f>
        <v>114600</v>
      </c>
      <c r="G114" s="14">
        <f t="shared" si="1"/>
        <v>8900</v>
      </c>
    </row>
    <row r="115" spans="2:7" ht="14.3">
      <c r="B115" s="12"/>
      <c r="C115" s="12"/>
      <c r="D115" s="13" t="s">
        <v>115</v>
      </c>
      <c r="E115" s="14"/>
      <c r="F115" s="14"/>
      <c r="G115" s="14">
        <f t="shared" si="1"/>
        <v>0</v>
      </c>
    </row>
    <row r="116" spans="2:7" ht="14.3">
      <c r="B116" s="12"/>
      <c r="C116" s="12"/>
      <c r="D116" s="13" t="s">
        <v>116</v>
      </c>
      <c r="E116" s="14"/>
      <c r="F116" s="14"/>
      <c r="G116" s="14">
        <f t="shared" si="1"/>
        <v>0</v>
      </c>
    </row>
    <row r="117" spans="2:7" ht="14.3">
      <c r="B117" s="12"/>
      <c r="C117" s="12"/>
      <c r="D117" s="13" t="s">
        <v>117</v>
      </c>
      <c r="E117" s="14">
        <v>5000</v>
      </c>
      <c r="F117" s="14"/>
      <c r="G117" s="14">
        <f t="shared" si="1"/>
        <v>5000</v>
      </c>
    </row>
    <row r="118" spans="2:7" ht="14.3">
      <c r="B118" s="12"/>
      <c r="C118" s="12"/>
      <c r="D118" s="13" t="s">
        <v>118</v>
      </c>
      <c r="E118" s="14"/>
      <c r="F118" s="14"/>
      <c r="G118" s="14">
        <f t="shared" si="1"/>
        <v>0</v>
      </c>
    </row>
    <row r="119" spans="2:7" ht="14.3">
      <c r="B119" s="12"/>
      <c r="C119" s="12"/>
      <c r="D119" s="13" t="s">
        <v>119</v>
      </c>
      <c r="E119" s="14"/>
      <c r="F119" s="14"/>
      <c r="G119" s="14">
        <f t="shared" si="1"/>
        <v>0</v>
      </c>
    </row>
    <row r="120" spans="2:7" ht="14.3">
      <c r="B120" s="12"/>
      <c r="C120" s="12"/>
      <c r="D120" s="13" t="s">
        <v>120</v>
      </c>
      <c r="E120" s="14"/>
      <c r="F120" s="14"/>
      <c r="G120" s="14">
        <f t="shared" si="1"/>
        <v>0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/>
      <c r="F123" s="14"/>
      <c r="G123" s="14">
        <f t="shared" si="1"/>
        <v>0</v>
      </c>
    </row>
    <row r="124" spans="2:7" ht="14.3">
      <c r="B124" s="12"/>
      <c r="C124" s="12"/>
      <c r="D124" s="13" t="s">
        <v>122</v>
      </c>
      <c r="E124" s="14"/>
      <c r="F124" s="14"/>
      <c r="G124" s="14">
        <f t="shared" si="1"/>
        <v>0</v>
      </c>
    </row>
    <row r="125" spans="2:7" ht="14.3">
      <c r="B125" s="12"/>
      <c r="C125" s="12"/>
      <c r="D125" s="13" t="s">
        <v>123</v>
      </c>
      <c r="E125" s="14">
        <v>35000</v>
      </c>
      <c r="F125" s="14">
        <v>30000</v>
      </c>
      <c r="G125" s="14">
        <f t="shared" si="1"/>
        <v>5000</v>
      </c>
    </row>
    <row r="126" spans="2:7" ht="14.3">
      <c r="B126" s="12"/>
      <c r="C126" s="12"/>
      <c r="D126" s="13" t="s">
        <v>124</v>
      </c>
      <c r="E126" s="14"/>
      <c r="F126" s="14"/>
      <c r="G126" s="14">
        <f t="shared" si="1"/>
        <v>0</v>
      </c>
    </row>
    <row r="127" spans="2:7" ht="14.3">
      <c r="B127" s="12"/>
      <c r="C127" s="12"/>
      <c r="D127" s="13" t="s">
        <v>125</v>
      </c>
      <c r="E127" s="14"/>
      <c r="F127" s="14"/>
      <c r="G127" s="14">
        <f t="shared" si="1"/>
        <v>0</v>
      </c>
    </row>
    <row r="128" spans="2:7" ht="14.3">
      <c r="B128" s="12"/>
      <c r="C128" s="12"/>
      <c r="D128" s="13" t="s">
        <v>126</v>
      </c>
      <c r="E128" s="14"/>
      <c r="F128" s="14"/>
      <c r="G128" s="14">
        <f t="shared" si="1"/>
        <v>0</v>
      </c>
    </row>
    <row r="129" spans="2:7" ht="14.3">
      <c r="B129" s="12"/>
      <c r="C129" s="12"/>
      <c r="D129" s="13" t="s">
        <v>97</v>
      </c>
      <c r="E129" s="14">
        <v>83500</v>
      </c>
      <c r="F129" s="14">
        <v>83500</v>
      </c>
      <c r="G129" s="14">
        <f t="shared" si="1"/>
        <v>0</v>
      </c>
    </row>
    <row r="130" spans="2:7" ht="14.3">
      <c r="B130" s="12"/>
      <c r="C130" s="12"/>
      <c r="D130" s="13" t="s">
        <v>98</v>
      </c>
      <c r="E130" s="14"/>
      <c r="F130" s="14"/>
      <c r="G130" s="14">
        <f t="shared" si="1"/>
        <v>0</v>
      </c>
    </row>
    <row r="131" spans="2:7" ht="14.3">
      <c r="B131" s="12"/>
      <c r="C131" s="12"/>
      <c r="D131" s="13" t="s">
        <v>127</v>
      </c>
      <c r="E131" s="14"/>
      <c r="F131" s="14"/>
      <c r="G131" s="14">
        <f t="shared" si="1"/>
        <v>0</v>
      </c>
    </row>
    <row r="132" spans="2:7" ht="14.3">
      <c r="B132" s="12"/>
      <c r="C132" s="12"/>
      <c r="D132" s="13" t="s">
        <v>128</v>
      </c>
      <c r="E132" s="14"/>
      <c r="F132" s="14"/>
      <c r="G132" s="14">
        <f t="shared" si="1"/>
        <v>0</v>
      </c>
    </row>
    <row r="133" spans="2:7" ht="14.3">
      <c r="B133" s="12"/>
      <c r="C133" s="12"/>
      <c r="D133" s="13" t="s">
        <v>129</v>
      </c>
      <c r="E133" s="14"/>
      <c r="F133" s="14"/>
      <c r="G133" s="14">
        <f t="shared" si="1"/>
        <v>0</v>
      </c>
    </row>
    <row r="134" spans="2:7" ht="14.3">
      <c r="B134" s="12"/>
      <c r="C134" s="12"/>
      <c r="D134" s="13" t="s">
        <v>130</v>
      </c>
      <c r="E134" s="14"/>
      <c r="F134" s="14"/>
      <c r="G134" s="14">
        <f t="shared" si="1"/>
        <v>0</v>
      </c>
    </row>
    <row r="135" spans="2:7" ht="14.3">
      <c r="B135" s="12"/>
      <c r="C135" s="12"/>
      <c r="D135" s="13" t="s">
        <v>131</v>
      </c>
      <c r="E135" s="14"/>
      <c r="F135" s="14"/>
      <c r="G135" s="14">
        <f t="shared" ref="G135:G198" si="2">E135-F135</f>
        <v>0</v>
      </c>
    </row>
    <row r="136" spans="2:7" ht="14.3">
      <c r="B136" s="12"/>
      <c r="C136" s="12"/>
      <c r="D136" s="13" t="s">
        <v>113</v>
      </c>
      <c r="E136" s="14"/>
      <c r="F136" s="14">
        <v>1100</v>
      </c>
      <c r="G136" s="14">
        <f t="shared" si="2"/>
        <v>-1100</v>
      </c>
    </row>
    <row r="137" spans="2:7" ht="14.3">
      <c r="B137" s="12"/>
      <c r="C137" s="12"/>
      <c r="D137" s="13" t="s">
        <v>132</v>
      </c>
      <c r="E137" s="14">
        <f>+E138+E143</f>
        <v>0</v>
      </c>
      <c r="F137" s="14">
        <f>+F138+F143</f>
        <v>0</v>
      </c>
      <c r="G137" s="14">
        <f t="shared" si="2"/>
        <v>0</v>
      </c>
    </row>
    <row r="138" spans="2:7" ht="14.3">
      <c r="B138" s="12"/>
      <c r="C138" s="12"/>
      <c r="D138" s="13" t="s">
        <v>133</v>
      </c>
      <c r="E138" s="14">
        <f>+E139+E140+E141-E142</f>
        <v>0</v>
      </c>
      <c r="F138" s="14">
        <f>+F139+F140+F141-F142</f>
        <v>0</v>
      </c>
      <c r="G138" s="14">
        <f t="shared" si="2"/>
        <v>0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/>
      <c r="F140" s="14"/>
      <c r="G140" s="14">
        <f t="shared" si="2"/>
        <v>0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0</v>
      </c>
      <c r="F146" s="14">
        <f>+F147</f>
        <v>0</v>
      </c>
      <c r="G146" s="14">
        <f t="shared" si="2"/>
        <v>0</v>
      </c>
    </row>
    <row r="147" spans="2:7" ht="14.3">
      <c r="B147" s="12"/>
      <c r="C147" s="12"/>
      <c r="D147" s="13" t="s">
        <v>142</v>
      </c>
      <c r="E147" s="14"/>
      <c r="F147" s="14"/>
      <c r="G147" s="14">
        <f t="shared" si="2"/>
        <v>0</v>
      </c>
    </row>
    <row r="148" spans="2:7" ht="14.3">
      <c r="B148" s="12"/>
      <c r="C148" s="12"/>
      <c r="D148" s="13" t="s">
        <v>143</v>
      </c>
      <c r="E148" s="14">
        <f>+E149</f>
        <v>0</v>
      </c>
      <c r="F148" s="14">
        <f>+F149</f>
        <v>0</v>
      </c>
      <c r="G148" s="14">
        <f t="shared" si="2"/>
        <v>0</v>
      </c>
    </row>
    <row r="149" spans="2:7" ht="14.3">
      <c r="B149" s="12"/>
      <c r="C149" s="12"/>
      <c r="D149" s="13" t="s">
        <v>144</v>
      </c>
      <c r="E149" s="14"/>
      <c r="F149" s="14"/>
      <c r="G149" s="14">
        <f t="shared" si="2"/>
        <v>0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307246</v>
      </c>
      <c r="F158" s="17">
        <f>+F74+F82+F114+F137+F144+F146+F148+F150+F151+F152+F154+F156</f>
        <v>264370</v>
      </c>
      <c r="G158" s="17">
        <f t="shared" si="2"/>
        <v>42876</v>
      </c>
    </row>
    <row r="159" spans="2:7" ht="14.3">
      <c r="B159" s="15"/>
      <c r="C159" s="18" t="s">
        <v>154</v>
      </c>
      <c r="D159" s="19"/>
      <c r="E159" s="20">
        <f xml:space="preserve"> +E73 - E158</f>
        <v>-192246</v>
      </c>
      <c r="F159" s="20">
        <f xml:space="preserve"> +F73 - F158</f>
        <v>1875630</v>
      </c>
      <c r="G159" s="20">
        <f t="shared" si="2"/>
        <v>-2067876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529</v>
      </c>
      <c r="F162" s="14">
        <f>+F163</f>
        <v>517</v>
      </c>
      <c r="G162" s="14">
        <f t="shared" si="2"/>
        <v>12</v>
      </c>
    </row>
    <row r="163" spans="2:7" ht="14.3">
      <c r="B163" s="12"/>
      <c r="C163" s="12"/>
      <c r="D163" s="13" t="s">
        <v>159</v>
      </c>
      <c r="E163" s="14">
        <v>529</v>
      </c>
      <c r="F163" s="14">
        <v>517</v>
      </c>
      <c r="G163" s="14">
        <f t="shared" si="2"/>
        <v>12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22500</v>
      </c>
      <c r="F169" s="14">
        <f>+F170+F171+F172+F173</f>
        <v>45000</v>
      </c>
      <c r="G169" s="14">
        <f t="shared" si="2"/>
        <v>-22500</v>
      </c>
    </row>
    <row r="170" spans="2:7" ht="14.3">
      <c r="B170" s="12"/>
      <c r="C170" s="12"/>
      <c r="D170" s="13" t="s">
        <v>166</v>
      </c>
      <c r="E170" s="14"/>
      <c r="F170" s="14"/>
      <c r="G170" s="14">
        <f t="shared" si="2"/>
        <v>0</v>
      </c>
    </row>
    <row r="171" spans="2:7" ht="14.3">
      <c r="B171" s="12"/>
      <c r="C171" s="12"/>
      <c r="D171" s="13" t="s">
        <v>167</v>
      </c>
      <c r="E171" s="14"/>
      <c r="F171" s="14"/>
      <c r="G171" s="14">
        <f t="shared" si="2"/>
        <v>0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>
        <v>22500</v>
      </c>
      <c r="F173" s="14">
        <v>45000</v>
      </c>
      <c r="G173" s="14">
        <f t="shared" si="2"/>
        <v>-22500</v>
      </c>
    </row>
    <row r="174" spans="2:7" ht="14.3">
      <c r="B174" s="12"/>
      <c r="C174" s="15"/>
      <c r="D174" s="16" t="s">
        <v>170</v>
      </c>
      <c r="E174" s="17">
        <f>+E160+E162+E164+E165+E166+E167+E168+E169</f>
        <v>23029</v>
      </c>
      <c r="F174" s="17">
        <f>+F160+F162+F164+F165+F166+F167+F168+F169</f>
        <v>45517</v>
      </c>
      <c r="G174" s="17">
        <f t="shared" si="2"/>
        <v>-22488</v>
      </c>
    </row>
    <row r="175" spans="2:7" ht="14.3">
      <c r="B175" s="12"/>
      <c r="C175" s="9" t="s">
        <v>73</v>
      </c>
      <c r="D175" s="13" t="s">
        <v>171</v>
      </c>
      <c r="E175" s="14">
        <f>+E176</f>
        <v>0</v>
      </c>
      <c r="F175" s="14">
        <f>+F176</f>
        <v>0</v>
      </c>
      <c r="G175" s="14">
        <f t="shared" si="2"/>
        <v>0</v>
      </c>
    </row>
    <row r="176" spans="2:7" ht="14.3">
      <c r="B176" s="12"/>
      <c r="C176" s="12"/>
      <c r="D176" s="13" t="s">
        <v>172</v>
      </c>
      <c r="E176" s="14"/>
      <c r="F176" s="14"/>
      <c r="G176" s="14">
        <f t="shared" si="2"/>
        <v>0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0</v>
      </c>
      <c r="F182" s="14">
        <f>+F183+F184+F185</f>
        <v>0</v>
      </c>
      <c r="G182" s="14">
        <f t="shared" si="2"/>
        <v>0</v>
      </c>
    </row>
    <row r="183" spans="2:7" ht="14.3">
      <c r="B183" s="12"/>
      <c r="C183" s="12"/>
      <c r="D183" s="13" t="s">
        <v>179</v>
      </c>
      <c r="E183" s="14"/>
      <c r="F183" s="14"/>
      <c r="G183" s="14">
        <f t="shared" si="2"/>
        <v>0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/>
      <c r="F185" s="14"/>
      <c r="G185" s="14">
        <f t="shared" si="2"/>
        <v>0</v>
      </c>
    </row>
    <row r="186" spans="2:7" ht="14.3">
      <c r="B186" s="12"/>
      <c r="C186" s="15"/>
      <c r="D186" s="16" t="s">
        <v>182</v>
      </c>
      <c r="E186" s="17">
        <f>+E175+E177+E178+E179+E180+E181+E182</f>
        <v>0</v>
      </c>
      <c r="F186" s="17">
        <f>+F175+F177+F178+F179+F180+F181+F182</f>
        <v>0</v>
      </c>
      <c r="G186" s="17">
        <f t="shared" si="2"/>
        <v>0</v>
      </c>
    </row>
    <row r="187" spans="2:7" ht="14.3">
      <c r="B187" s="15"/>
      <c r="C187" s="18" t="s">
        <v>183</v>
      </c>
      <c r="D187" s="21"/>
      <c r="E187" s="22">
        <f xml:space="preserve"> +E174 - E186</f>
        <v>23029</v>
      </c>
      <c r="F187" s="22">
        <f xml:space="preserve"> +F174 - F186</f>
        <v>45517</v>
      </c>
      <c r="G187" s="22">
        <f t="shared" si="2"/>
        <v>-22488</v>
      </c>
    </row>
    <row r="188" spans="2:7" ht="14.3">
      <c r="B188" s="18" t="s">
        <v>184</v>
      </c>
      <c r="C188" s="23"/>
      <c r="D188" s="19"/>
      <c r="E188" s="20">
        <f xml:space="preserve"> +E159 +E187</f>
        <v>-169217</v>
      </c>
      <c r="F188" s="20">
        <f xml:space="preserve"> +F159 +F187</f>
        <v>1921147</v>
      </c>
      <c r="G188" s="20">
        <f t="shared" si="2"/>
        <v>-2090364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0</v>
      </c>
      <c r="F189" s="14">
        <f>+F190+F191</f>
        <v>0</v>
      </c>
      <c r="G189" s="14">
        <f t="shared" si="2"/>
        <v>0</v>
      </c>
    </row>
    <row r="190" spans="2:7" ht="14.3">
      <c r="B190" s="12"/>
      <c r="C190" s="12"/>
      <c r="D190" s="13" t="s">
        <v>187</v>
      </c>
      <c r="E190" s="14"/>
      <c r="F190" s="14"/>
      <c r="G190" s="14">
        <f t="shared" si="2"/>
        <v>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250000</v>
      </c>
      <c r="F212" s="14">
        <f>+F213</f>
        <v>250000</v>
      </c>
      <c r="G212" s="14">
        <f t="shared" si="3"/>
        <v>0</v>
      </c>
    </row>
    <row r="213" spans="2:7" ht="14.3">
      <c r="B213" s="12"/>
      <c r="C213" s="12"/>
      <c r="D213" s="13" t="s">
        <v>210</v>
      </c>
      <c r="E213" s="14">
        <v>250000</v>
      </c>
      <c r="F213" s="14">
        <v>250000</v>
      </c>
      <c r="G213" s="14">
        <f t="shared" si="3"/>
        <v>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0</v>
      </c>
      <c r="F216" s="14">
        <f>+F217</f>
        <v>0</v>
      </c>
      <c r="G216" s="14">
        <f t="shared" si="3"/>
        <v>0</v>
      </c>
    </row>
    <row r="217" spans="2:7" ht="14.3">
      <c r="B217" s="12"/>
      <c r="C217" s="12"/>
      <c r="D217" s="13" t="s">
        <v>214</v>
      </c>
      <c r="E217" s="14"/>
      <c r="F217" s="14"/>
      <c r="G217" s="14">
        <f t="shared" si="3"/>
        <v>0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250000</v>
      </c>
      <c r="F221" s="17">
        <f>+F189+F192+F195+F197+F198+F210+F212+F214+F216+F218</f>
        <v>250000</v>
      </c>
      <c r="G221" s="17">
        <f t="shared" si="3"/>
        <v>0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0</v>
      </c>
      <c r="F228" s="14">
        <f>+F229+F230+F231+F232+F233+F234+F235+F236+F237</f>
        <v>0</v>
      </c>
      <c r="G228" s="14">
        <f t="shared" si="3"/>
        <v>0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/>
      <c r="F234" s="14"/>
      <c r="G234" s="14">
        <f t="shared" si="3"/>
        <v>0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0</v>
      </c>
      <c r="F240" s="14">
        <f>+F241+F242</f>
        <v>0</v>
      </c>
      <c r="G240" s="14">
        <f t="shared" si="3"/>
        <v>0</v>
      </c>
    </row>
    <row r="241" spans="2:7" ht="14.3">
      <c r="B241" s="12"/>
      <c r="C241" s="12"/>
      <c r="D241" s="13" t="s">
        <v>238</v>
      </c>
      <c r="E241" s="14"/>
      <c r="F241" s="14"/>
      <c r="G241" s="14">
        <f t="shared" si="3"/>
        <v>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0</v>
      </c>
      <c r="F247" s="14">
        <f>+F248</f>
        <v>0</v>
      </c>
      <c r="G247" s="14">
        <f t="shared" si="3"/>
        <v>0</v>
      </c>
    </row>
    <row r="248" spans="2:7" ht="14.3">
      <c r="B248" s="12"/>
      <c r="C248" s="12"/>
      <c r="D248" s="13" t="s">
        <v>245</v>
      </c>
      <c r="E248" s="14"/>
      <c r="F248" s="14"/>
      <c r="G248" s="14">
        <f t="shared" si="3"/>
        <v>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0</v>
      </c>
      <c r="F251" s="14">
        <f>+F252</f>
        <v>0</v>
      </c>
      <c r="G251" s="14">
        <f t="shared" si="3"/>
        <v>0</v>
      </c>
    </row>
    <row r="252" spans="2:7" ht="14.3">
      <c r="B252" s="12"/>
      <c r="C252" s="12"/>
      <c r="D252" s="13" t="s">
        <v>249</v>
      </c>
      <c r="E252" s="14"/>
      <c r="F252" s="14"/>
      <c r="G252" s="14">
        <f t="shared" si="3"/>
        <v>0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0</v>
      </c>
      <c r="F254" s="17">
        <f>+F222+F226+F228+F238+F240+F243+F245+F247+F249+F251+F253</f>
        <v>0</v>
      </c>
      <c r="G254" s="17">
        <f t="shared" si="3"/>
        <v>0</v>
      </c>
    </row>
    <row r="255" spans="2:7" ht="14.3">
      <c r="B255" s="15"/>
      <c r="C255" s="24" t="s">
        <v>252</v>
      </c>
      <c r="D255" s="25"/>
      <c r="E255" s="26">
        <f xml:space="preserve"> +E221 - E254</f>
        <v>250000</v>
      </c>
      <c r="F255" s="26">
        <f xml:space="preserve"> +F221 - F254</f>
        <v>250000</v>
      </c>
      <c r="G255" s="26">
        <f t="shared" si="3"/>
        <v>0</v>
      </c>
    </row>
    <row r="256" spans="2:7" ht="14.3">
      <c r="B256" s="18" t="s">
        <v>253</v>
      </c>
      <c r="C256" s="27"/>
      <c r="D256" s="28"/>
      <c r="E256" s="29">
        <f xml:space="preserve"> +E188 +E255</f>
        <v>80783</v>
      </c>
      <c r="F256" s="29">
        <f xml:space="preserve"> +F188 +F255</f>
        <v>2171147</v>
      </c>
      <c r="G256" s="29">
        <f t="shared" si="3"/>
        <v>-2090364</v>
      </c>
    </row>
    <row r="257" spans="2:7" ht="14.3">
      <c r="B257" s="30" t="s">
        <v>254</v>
      </c>
      <c r="C257" s="27" t="s">
        <v>255</v>
      </c>
      <c r="D257" s="28"/>
      <c r="E257" s="29">
        <v>28207867</v>
      </c>
      <c r="F257" s="29">
        <v>26036720</v>
      </c>
      <c r="G257" s="29">
        <f t="shared" si="3"/>
        <v>2171147</v>
      </c>
    </row>
    <row r="258" spans="2:7" ht="14.3">
      <c r="B258" s="31"/>
      <c r="C258" s="27" t="s">
        <v>256</v>
      </c>
      <c r="D258" s="28"/>
      <c r="E258" s="29">
        <f xml:space="preserve"> +E256 +E257</f>
        <v>28288650</v>
      </c>
      <c r="F258" s="29">
        <f xml:space="preserve"> +F256 +F257</f>
        <v>28207867</v>
      </c>
      <c r="G258" s="29">
        <f t="shared" si="3"/>
        <v>80783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0</v>
      </c>
      <c r="F260" s="29">
        <f>+F261+F262+F263+F264+F265+F266+F267</f>
        <v>0</v>
      </c>
      <c r="G260" s="29">
        <f t="shared" si="3"/>
        <v>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/>
      <c r="F262" s="26"/>
      <c r="G262" s="26">
        <f t="shared" si="3"/>
        <v>0</v>
      </c>
    </row>
    <row r="263" spans="2:7" ht="14.3">
      <c r="B263" s="31"/>
      <c r="C263" s="32" t="s">
        <v>261</v>
      </c>
      <c r="D263" s="25"/>
      <c r="E263" s="26"/>
      <c r="F263" s="26"/>
      <c r="G263" s="26">
        <f t="shared" ref="G263:G275" si="4">E263-F263</f>
        <v>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0</v>
      </c>
      <c r="F268" s="29">
        <f>+F269+F270+F271+F272+F273+F274</f>
        <v>0</v>
      </c>
      <c r="G268" s="29">
        <f t="shared" si="4"/>
        <v>0</v>
      </c>
    </row>
    <row r="269" spans="2:7" ht="14.3">
      <c r="B269" s="31"/>
      <c r="C269" s="32" t="s">
        <v>267</v>
      </c>
      <c r="D269" s="25"/>
      <c r="E269" s="26"/>
      <c r="F269" s="26"/>
      <c r="G269" s="26">
        <f t="shared" si="4"/>
        <v>0</v>
      </c>
    </row>
    <row r="270" spans="2:7" ht="14.3">
      <c r="B270" s="31"/>
      <c r="C270" s="32" t="s">
        <v>268</v>
      </c>
      <c r="D270" s="25"/>
      <c r="E270" s="26"/>
      <c r="F270" s="26"/>
      <c r="G270" s="26">
        <f t="shared" si="4"/>
        <v>0</v>
      </c>
    </row>
    <row r="271" spans="2:7" ht="14.3">
      <c r="B271" s="31"/>
      <c r="C271" s="32" t="s">
        <v>269</v>
      </c>
      <c r="D271" s="25"/>
      <c r="E271" s="26"/>
      <c r="F271" s="26"/>
      <c r="G271" s="26">
        <f t="shared" si="4"/>
        <v>0</v>
      </c>
    </row>
    <row r="272" spans="2:7" ht="14.3">
      <c r="B272" s="31"/>
      <c r="C272" s="32" t="s">
        <v>270</v>
      </c>
      <c r="D272" s="25"/>
      <c r="E272" s="26"/>
      <c r="F272" s="26"/>
      <c r="G272" s="26">
        <f t="shared" si="4"/>
        <v>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28288650</v>
      </c>
      <c r="F275" s="29">
        <f xml:space="preserve"> +F258 +F259 +F260 - F268</f>
        <v>28207867</v>
      </c>
      <c r="G275" s="29">
        <f t="shared" si="4"/>
        <v>80783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274</v>
      </c>
      <c r="C2" s="4"/>
      <c r="D2" s="4"/>
      <c r="E2" s="4"/>
      <c r="F2" s="4"/>
      <c r="G2" s="4"/>
    </row>
    <row r="3" spans="2:7" ht="21.75">
      <c r="B3" s="5" t="s">
        <v>275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276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277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0</v>
      </c>
      <c r="F6" s="11">
        <f>+F7+F8</f>
        <v>0</v>
      </c>
      <c r="G6" s="11">
        <f>E6-F6</f>
        <v>0</v>
      </c>
    </row>
    <row r="7" spans="2:7" ht="14.3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ht="14.3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3">
      <c r="B9" s="12"/>
      <c r="C9" s="12"/>
      <c r="D9" s="13" t="s">
        <v>13</v>
      </c>
      <c r="E9" s="14">
        <f>+E10+E19+E24+E25+E29+E30+E36</f>
        <v>358449136</v>
      </c>
      <c r="F9" s="14">
        <f>+F10+F19+F24+F25+F29+F30+F36</f>
        <v>341651831</v>
      </c>
      <c r="G9" s="14">
        <f t="shared" si="0"/>
        <v>16797305</v>
      </c>
    </row>
    <row r="10" spans="2:7" ht="14.3">
      <c r="B10" s="12"/>
      <c r="C10" s="12"/>
      <c r="D10" s="13" t="s">
        <v>14</v>
      </c>
      <c r="E10" s="14">
        <f>+E11+E12+E13+E14+E15+E16+E17+E18</f>
        <v>320968231</v>
      </c>
      <c r="F10" s="14">
        <f>+F11+F12+F13+F14+F15+F16+F17+F18</f>
        <v>302660149</v>
      </c>
      <c r="G10" s="14">
        <f t="shared" si="0"/>
        <v>18308082</v>
      </c>
    </row>
    <row r="11" spans="2:7" ht="14.3">
      <c r="B11" s="12"/>
      <c r="C11" s="12"/>
      <c r="D11" s="13" t="s">
        <v>15</v>
      </c>
      <c r="E11" s="14">
        <v>320968231</v>
      </c>
      <c r="F11" s="14">
        <v>302660149</v>
      </c>
      <c r="G11" s="14">
        <f t="shared" si="0"/>
        <v>18308082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0</v>
      </c>
      <c r="F19" s="14">
        <f>+F20+F21+F22+F23</f>
        <v>0</v>
      </c>
      <c r="G19" s="14">
        <f t="shared" si="0"/>
        <v>0</v>
      </c>
    </row>
    <row r="20" spans="2:7" ht="14.3">
      <c r="B20" s="12"/>
      <c r="C20" s="12"/>
      <c r="D20" s="13" t="s">
        <v>24</v>
      </c>
      <c r="E20" s="14"/>
      <c r="F20" s="14"/>
      <c r="G20" s="14">
        <f t="shared" si="0"/>
        <v>0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>
        <v>97274</v>
      </c>
      <c r="F24" s="14">
        <v>73235</v>
      </c>
      <c r="G24" s="14">
        <f t="shared" si="0"/>
        <v>24039</v>
      </c>
    </row>
    <row r="25" spans="2:7" ht="14.3">
      <c r="B25" s="12"/>
      <c r="C25" s="12"/>
      <c r="D25" s="13" t="s">
        <v>29</v>
      </c>
      <c r="E25" s="14">
        <f>+E26+E27+E28</f>
        <v>3607992</v>
      </c>
      <c r="F25" s="14">
        <f>+F26+F27+F28</f>
        <v>3726731</v>
      </c>
      <c r="G25" s="14">
        <f t="shared" si="0"/>
        <v>-118739</v>
      </c>
    </row>
    <row r="26" spans="2:7" ht="14.3">
      <c r="B26" s="12"/>
      <c r="C26" s="12"/>
      <c r="D26" s="13" t="s">
        <v>30</v>
      </c>
      <c r="E26" s="14">
        <v>3607992</v>
      </c>
      <c r="F26" s="14">
        <v>3726731</v>
      </c>
      <c r="G26" s="14">
        <f t="shared" si="0"/>
        <v>-118739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>
        <v>28724881</v>
      </c>
      <c r="F29" s="14">
        <v>28189458</v>
      </c>
      <c r="G29" s="14">
        <f t="shared" si="0"/>
        <v>535423</v>
      </c>
    </row>
    <row r="30" spans="2:7" ht="14.3">
      <c r="B30" s="12"/>
      <c r="C30" s="12"/>
      <c r="D30" s="13" t="s">
        <v>34</v>
      </c>
      <c r="E30" s="14">
        <f>+E31+E32+E33+E34+E35</f>
        <v>5050758</v>
      </c>
      <c r="F30" s="14">
        <f>+F31+F32+F33+F34+F35</f>
        <v>7002258</v>
      </c>
      <c r="G30" s="14">
        <f t="shared" si="0"/>
        <v>-1951500</v>
      </c>
    </row>
    <row r="31" spans="2:7" ht="14.3">
      <c r="B31" s="12"/>
      <c r="C31" s="12"/>
      <c r="D31" s="13" t="s">
        <v>35</v>
      </c>
      <c r="E31" s="14">
        <v>2763405</v>
      </c>
      <c r="F31" s="14">
        <v>5398958</v>
      </c>
      <c r="G31" s="14">
        <f t="shared" si="0"/>
        <v>-2635553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>
        <v>2086185</v>
      </c>
      <c r="F33" s="14">
        <v>1460017</v>
      </c>
      <c r="G33" s="14">
        <f t="shared" si="0"/>
        <v>626168</v>
      </c>
    </row>
    <row r="34" spans="2:7" ht="14.3">
      <c r="B34" s="12"/>
      <c r="C34" s="12"/>
      <c r="D34" s="13" t="s">
        <v>38</v>
      </c>
      <c r="E34" s="14">
        <v>201168</v>
      </c>
      <c r="F34" s="14">
        <v>143283</v>
      </c>
      <c r="G34" s="14">
        <f t="shared" si="0"/>
        <v>57885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</row>
    <row r="51" spans="2:7" ht="14.3">
      <c r="B51" s="12"/>
      <c r="C51" s="12"/>
      <c r="D51" s="13" t="s">
        <v>35</v>
      </c>
      <c r="E51" s="14"/>
      <c r="F51" s="14"/>
      <c r="G51" s="14">
        <f t="shared" si="0"/>
        <v>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/>
      <c r="F53" s="14"/>
      <c r="G53" s="14">
        <f t="shared" si="0"/>
        <v>0</v>
      </c>
    </row>
    <row r="54" spans="2:7" ht="14.3">
      <c r="B54" s="12"/>
      <c r="C54" s="12"/>
      <c r="D54" s="13" t="s">
        <v>38</v>
      </c>
      <c r="E54" s="14"/>
      <c r="F54" s="14"/>
      <c r="G54" s="14">
        <f t="shared" si="0"/>
        <v>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3104190</v>
      </c>
      <c r="F57" s="14">
        <f>+F58</f>
        <v>2669336</v>
      </c>
      <c r="G57" s="14">
        <f t="shared" si="0"/>
        <v>434854</v>
      </c>
    </row>
    <row r="58" spans="2:7" ht="14.3">
      <c r="B58" s="12"/>
      <c r="C58" s="12"/>
      <c r="D58" s="13" t="s">
        <v>57</v>
      </c>
      <c r="E58" s="14">
        <f>+E59+E60+E61+E62+E63+E64+E65+E66+E67+E68</f>
        <v>3104190</v>
      </c>
      <c r="F58" s="14">
        <f>+F59+F60+F61+F62+F63+F64+F65+F66+F67+F68</f>
        <v>2669336</v>
      </c>
      <c r="G58" s="14">
        <f t="shared" si="0"/>
        <v>434854</v>
      </c>
    </row>
    <row r="59" spans="2:7" ht="14.3">
      <c r="B59" s="12"/>
      <c r="C59" s="12"/>
      <c r="D59" s="13" t="s">
        <v>58</v>
      </c>
      <c r="E59" s="14">
        <v>78750</v>
      </c>
      <c r="F59" s="14">
        <v>85550</v>
      </c>
      <c r="G59" s="14">
        <f t="shared" si="0"/>
        <v>-6800</v>
      </c>
    </row>
    <row r="60" spans="2:7" ht="14.3">
      <c r="B60" s="12"/>
      <c r="C60" s="12"/>
      <c r="D60" s="13" t="s">
        <v>59</v>
      </c>
      <c r="E60" s="14">
        <v>36650</v>
      </c>
      <c r="F60" s="14">
        <v>23000</v>
      </c>
      <c r="G60" s="14">
        <f t="shared" si="0"/>
        <v>13650</v>
      </c>
    </row>
    <row r="61" spans="2:7" ht="14.3">
      <c r="B61" s="12"/>
      <c r="C61" s="12"/>
      <c r="D61" s="13" t="s">
        <v>60</v>
      </c>
      <c r="E61" s="14">
        <v>309950</v>
      </c>
      <c r="F61" s="14">
        <v>207060</v>
      </c>
      <c r="G61" s="14">
        <f t="shared" si="0"/>
        <v>102890</v>
      </c>
    </row>
    <row r="62" spans="2:7" ht="14.3">
      <c r="B62" s="12"/>
      <c r="C62" s="12"/>
      <c r="D62" s="13" t="s">
        <v>61</v>
      </c>
      <c r="E62" s="14">
        <v>1111856</v>
      </c>
      <c r="F62" s="14">
        <v>790712</v>
      </c>
      <c r="G62" s="14">
        <f t="shared" si="0"/>
        <v>321144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>
        <v>6300</v>
      </c>
      <c r="F64" s="14"/>
      <c r="G64" s="14">
        <f t="shared" si="0"/>
        <v>6300</v>
      </c>
    </row>
    <row r="65" spans="2:7" ht="14.3">
      <c r="B65" s="12"/>
      <c r="C65" s="12"/>
      <c r="D65" s="13" t="s">
        <v>64</v>
      </c>
      <c r="E65" s="14">
        <v>555351</v>
      </c>
      <c r="F65" s="14">
        <v>590091</v>
      </c>
      <c r="G65" s="14">
        <f t="shared" si="0"/>
        <v>-34740</v>
      </c>
    </row>
    <row r="66" spans="2:7" ht="14.3">
      <c r="B66" s="12"/>
      <c r="C66" s="12"/>
      <c r="D66" s="13" t="s">
        <v>65</v>
      </c>
      <c r="E66" s="14">
        <v>579160</v>
      </c>
      <c r="F66" s="14">
        <v>397120</v>
      </c>
      <c r="G66" s="14">
        <f t="shared" si="0"/>
        <v>182040</v>
      </c>
    </row>
    <row r="67" spans="2:7" ht="14.3">
      <c r="B67" s="12"/>
      <c r="C67" s="12"/>
      <c r="D67" s="13" t="s">
        <v>66</v>
      </c>
      <c r="E67" s="14">
        <v>140398</v>
      </c>
      <c r="F67" s="14">
        <v>206566</v>
      </c>
      <c r="G67" s="14">
        <f t="shared" si="0"/>
        <v>-66168</v>
      </c>
    </row>
    <row r="68" spans="2:7" ht="14.3">
      <c r="B68" s="12"/>
      <c r="C68" s="12"/>
      <c r="D68" s="13" t="s">
        <v>67</v>
      </c>
      <c r="E68" s="14">
        <v>285775</v>
      </c>
      <c r="F68" s="14">
        <v>369237</v>
      </c>
      <c r="G68" s="14">
        <f t="shared" si="0"/>
        <v>-83462</v>
      </c>
    </row>
    <row r="69" spans="2:7" ht="14.3">
      <c r="B69" s="12"/>
      <c r="C69" s="12"/>
      <c r="D69" s="13" t="s">
        <v>68</v>
      </c>
      <c r="E69" s="14">
        <f>+E70</f>
        <v>0</v>
      </c>
      <c r="F69" s="14">
        <f>+F70</f>
        <v>0</v>
      </c>
      <c r="G69" s="14">
        <f t="shared" si="0"/>
        <v>0</v>
      </c>
    </row>
    <row r="70" spans="2:7" ht="14.3">
      <c r="B70" s="12"/>
      <c r="C70" s="12"/>
      <c r="D70" s="13" t="s">
        <v>69</v>
      </c>
      <c r="E70" s="14"/>
      <c r="F70" s="14"/>
      <c r="G70" s="14">
        <f t="shared" si="0"/>
        <v>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7500</v>
      </c>
      <c r="G71" s="14">
        <f t="shared" ref="G71:G134" si="1">E71-F71</f>
        <v>-7500</v>
      </c>
    </row>
    <row r="72" spans="2:7" ht="14.3">
      <c r="B72" s="12"/>
      <c r="C72" s="12"/>
      <c r="D72" s="13" t="s">
        <v>71</v>
      </c>
      <c r="E72" s="14"/>
      <c r="F72" s="14">
        <v>7500</v>
      </c>
      <c r="G72" s="14">
        <f t="shared" si="1"/>
        <v>-7500</v>
      </c>
    </row>
    <row r="73" spans="2:7" ht="14.3">
      <c r="B73" s="12"/>
      <c r="C73" s="15"/>
      <c r="D73" s="16" t="s">
        <v>72</v>
      </c>
      <c r="E73" s="17">
        <f>+E6+E9+E37+E57+E69+E71</f>
        <v>361553326</v>
      </c>
      <c r="F73" s="17">
        <f>+F6+F9+F37+F57+F69+F71</f>
        <v>344328667</v>
      </c>
      <c r="G73" s="17">
        <f t="shared" si="1"/>
        <v>17224659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274572520</v>
      </c>
      <c r="F74" s="14">
        <f>+F75+F76+F77+F78+F79+F80+F81</f>
        <v>262898016</v>
      </c>
      <c r="G74" s="14">
        <f t="shared" si="1"/>
        <v>11674504</v>
      </c>
    </row>
    <row r="75" spans="2:7" ht="14.3">
      <c r="B75" s="12"/>
      <c r="C75" s="12"/>
      <c r="D75" s="13" t="s">
        <v>75</v>
      </c>
      <c r="E75" s="14"/>
      <c r="F75" s="14"/>
      <c r="G75" s="14">
        <f t="shared" si="1"/>
        <v>0</v>
      </c>
    </row>
    <row r="76" spans="2:7" ht="14.3">
      <c r="B76" s="12"/>
      <c r="C76" s="12"/>
      <c r="D76" s="13" t="s">
        <v>76</v>
      </c>
      <c r="E76" s="14">
        <v>134915015</v>
      </c>
      <c r="F76" s="14">
        <v>137681103</v>
      </c>
      <c r="G76" s="14">
        <f t="shared" si="1"/>
        <v>-2766088</v>
      </c>
    </row>
    <row r="77" spans="2:7" ht="14.3">
      <c r="B77" s="12"/>
      <c r="C77" s="12"/>
      <c r="D77" s="13" t="s">
        <v>77</v>
      </c>
      <c r="E77" s="14">
        <v>29650009</v>
      </c>
      <c r="F77" s="14">
        <v>31866847</v>
      </c>
      <c r="G77" s="14">
        <f t="shared" si="1"/>
        <v>-2216838</v>
      </c>
    </row>
    <row r="78" spans="2:7" ht="14.3">
      <c r="B78" s="12"/>
      <c r="C78" s="12"/>
      <c r="D78" s="13" t="s">
        <v>78</v>
      </c>
      <c r="E78" s="14">
        <v>17586000</v>
      </c>
      <c r="F78" s="14">
        <v>15190000</v>
      </c>
      <c r="G78" s="14">
        <f t="shared" si="1"/>
        <v>2396000</v>
      </c>
    </row>
    <row r="79" spans="2:7" ht="14.3">
      <c r="B79" s="12"/>
      <c r="C79" s="12"/>
      <c r="D79" s="13" t="s">
        <v>79</v>
      </c>
      <c r="E79" s="14">
        <v>47402032</v>
      </c>
      <c r="F79" s="14">
        <v>39787045</v>
      </c>
      <c r="G79" s="14">
        <f t="shared" si="1"/>
        <v>7614987</v>
      </c>
    </row>
    <row r="80" spans="2:7" ht="14.3">
      <c r="B80" s="12"/>
      <c r="C80" s="12"/>
      <c r="D80" s="13" t="s">
        <v>80</v>
      </c>
      <c r="E80" s="14">
        <v>7838476</v>
      </c>
      <c r="F80" s="14">
        <v>7051503</v>
      </c>
      <c r="G80" s="14">
        <f t="shared" si="1"/>
        <v>786973</v>
      </c>
    </row>
    <row r="81" spans="2:7" ht="14.3">
      <c r="B81" s="12"/>
      <c r="C81" s="12"/>
      <c r="D81" s="13" t="s">
        <v>81</v>
      </c>
      <c r="E81" s="14">
        <v>37180988</v>
      </c>
      <c r="F81" s="14">
        <v>31321518</v>
      </c>
      <c r="G81" s="14">
        <f t="shared" si="1"/>
        <v>5859470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54359871</v>
      </c>
      <c r="F82" s="14">
        <f>+F83+F84+F85+F86+F87+F88+F89+F90+F91+F92+F93+F94+F95+F96+F97+F98+F99+F100+F101+F102+F103+F113</f>
        <v>52815444</v>
      </c>
      <c r="G82" s="14">
        <f t="shared" si="1"/>
        <v>1544427</v>
      </c>
    </row>
    <row r="83" spans="2:7" ht="14.3">
      <c r="B83" s="12"/>
      <c r="C83" s="12"/>
      <c r="D83" s="13" t="s">
        <v>83</v>
      </c>
      <c r="E83" s="14">
        <v>22172728</v>
      </c>
      <c r="F83" s="14">
        <v>21173280</v>
      </c>
      <c r="G83" s="14">
        <f t="shared" si="1"/>
        <v>999448</v>
      </c>
    </row>
    <row r="84" spans="2:7" ht="14.3">
      <c r="B84" s="12"/>
      <c r="C84" s="12"/>
      <c r="D84" s="13" t="s">
        <v>84</v>
      </c>
      <c r="E84" s="14">
        <v>940079</v>
      </c>
      <c r="F84" s="14">
        <v>371822</v>
      </c>
      <c r="G84" s="14">
        <f t="shared" si="1"/>
        <v>568257</v>
      </c>
    </row>
    <row r="85" spans="2:7" ht="14.3">
      <c r="B85" s="12"/>
      <c r="C85" s="12"/>
      <c r="D85" s="13" t="s">
        <v>85</v>
      </c>
      <c r="E85" s="14"/>
      <c r="F85" s="14">
        <v>1415</v>
      </c>
      <c r="G85" s="14">
        <f t="shared" si="1"/>
        <v>-1415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>
        <v>1283571</v>
      </c>
      <c r="F87" s="14">
        <v>2832966</v>
      </c>
      <c r="G87" s="14">
        <f t="shared" si="1"/>
        <v>-1549395</v>
      </c>
    </row>
    <row r="88" spans="2:7" ht="14.3">
      <c r="B88" s="12"/>
      <c r="C88" s="12"/>
      <c r="D88" s="13" t="s">
        <v>88</v>
      </c>
      <c r="E88" s="14">
        <v>50289</v>
      </c>
      <c r="F88" s="14"/>
      <c r="G88" s="14">
        <f t="shared" si="1"/>
        <v>50289</v>
      </c>
    </row>
    <row r="89" spans="2:7" ht="14.3">
      <c r="B89" s="12"/>
      <c r="C89" s="12"/>
      <c r="D89" s="13" t="s">
        <v>89</v>
      </c>
      <c r="E89" s="14">
        <v>79805</v>
      </c>
      <c r="F89" s="14">
        <v>219450</v>
      </c>
      <c r="G89" s="14">
        <f t="shared" si="1"/>
        <v>-139645</v>
      </c>
    </row>
    <row r="90" spans="2:7" ht="14.3">
      <c r="B90" s="12"/>
      <c r="C90" s="12"/>
      <c r="D90" s="13" t="s">
        <v>90</v>
      </c>
      <c r="E90" s="14">
        <v>6004756</v>
      </c>
      <c r="F90" s="14">
        <v>2875518</v>
      </c>
      <c r="G90" s="14">
        <f t="shared" si="1"/>
        <v>3129238</v>
      </c>
    </row>
    <row r="91" spans="2:7" ht="14.3">
      <c r="B91" s="12"/>
      <c r="C91" s="12"/>
      <c r="D91" s="13" t="s">
        <v>91</v>
      </c>
      <c r="E91" s="14">
        <v>2648854</v>
      </c>
      <c r="F91" s="14">
        <v>2989353</v>
      </c>
      <c r="G91" s="14">
        <f t="shared" si="1"/>
        <v>-340499</v>
      </c>
    </row>
    <row r="92" spans="2:7" ht="14.3">
      <c r="B92" s="12"/>
      <c r="C92" s="12"/>
      <c r="D92" s="13" t="s">
        <v>92</v>
      </c>
      <c r="E92" s="14"/>
      <c r="F92" s="14"/>
      <c r="G92" s="14">
        <f t="shared" si="1"/>
        <v>0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>
        <v>7932249</v>
      </c>
      <c r="F94" s="14">
        <v>9812803</v>
      </c>
      <c r="G94" s="14">
        <f t="shared" si="1"/>
        <v>-1880554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>
        <v>2768369</v>
      </c>
      <c r="F96" s="14">
        <v>2372271</v>
      </c>
      <c r="G96" s="14">
        <f t="shared" si="1"/>
        <v>396098</v>
      </c>
    </row>
    <row r="97" spans="2:7" ht="14.3">
      <c r="B97" s="12"/>
      <c r="C97" s="12"/>
      <c r="D97" s="13" t="s">
        <v>97</v>
      </c>
      <c r="E97" s="14">
        <v>2501513</v>
      </c>
      <c r="F97" s="14">
        <v>3304934</v>
      </c>
      <c r="G97" s="14">
        <f t="shared" si="1"/>
        <v>-803421</v>
      </c>
    </row>
    <row r="98" spans="2:7" ht="14.3">
      <c r="B98" s="12"/>
      <c r="C98" s="12"/>
      <c r="D98" s="13" t="s">
        <v>98</v>
      </c>
      <c r="E98" s="14">
        <v>1067600</v>
      </c>
      <c r="F98" s="14">
        <v>1111041</v>
      </c>
      <c r="G98" s="14">
        <f t="shared" si="1"/>
        <v>-43441</v>
      </c>
    </row>
    <row r="99" spans="2:7" ht="14.3">
      <c r="B99" s="12"/>
      <c r="C99" s="12"/>
      <c r="D99" s="13" t="s">
        <v>99</v>
      </c>
      <c r="E99" s="14"/>
      <c r="F99" s="14"/>
      <c r="G99" s="14">
        <f t="shared" si="1"/>
        <v>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>
        <v>3977190</v>
      </c>
      <c r="F102" s="14">
        <v>3048436</v>
      </c>
      <c r="G102" s="14">
        <f t="shared" si="1"/>
        <v>928754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2595472</v>
      </c>
      <c r="F103" s="14">
        <f>+F104+F105+F106+F107+F108+F109+F110+F111+F112</f>
        <v>2385087</v>
      </c>
      <c r="G103" s="14">
        <f t="shared" si="1"/>
        <v>210385</v>
      </c>
    </row>
    <row r="104" spans="2:7" ht="14.3">
      <c r="B104" s="12"/>
      <c r="C104" s="12"/>
      <c r="D104" s="13" t="s">
        <v>104</v>
      </c>
      <c r="E104" s="14">
        <v>1052032</v>
      </c>
      <c r="F104" s="14">
        <v>408705</v>
      </c>
      <c r="G104" s="14">
        <f t="shared" si="1"/>
        <v>643327</v>
      </c>
    </row>
    <row r="105" spans="2:7" ht="14.3">
      <c r="B105" s="12"/>
      <c r="C105" s="12"/>
      <c r="D105" s="13" t="s">
        <v>105</v>
      </c>
      <c r="E105" s="14">
        <v>5386</v>
      </c>
      <c r="F105" s="14"/>
      <c r="G105" s="14">
        <f t="shared" si="1"/>
        <v>5386</v>
      </c>
    </row>
    <row r="106" spans="2:7" ht="14.3">
      <c r="B106" s="12"/>
      <c r="C106" s="12"/>
      <c r="D106" s="13" t="s">
        <v>106</v>
      </c>
      <c r="E106" s="14">
        <v>284545</v>
      </c>
      <c r="F106" s="14">
        <v>145810</v>
      </c>
      <c r="G106" s="14">
        <f t="shared" si="1"/>
        <v>138735</v>
      </c>
    </row>
    <row r="107" spans="2:7" ht="14.3">
      <c r="B107" s="12"/>
      <c r="C107" s="12"/>
      <c r="D107" s="13" t="s">
        <v>107</v>
      </c>
      <c r="E107" s="14">
        <v>1227194</v>
      </c>
      <c r="F107" s="14">
        <v>1771888</v>
      </c>
      <c r="G107" s="14">
        <f t="shared" si="1"/>
        <v>-544694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>
        <v>990</v>
      </c>
      <c r="F109" s="14"/>
      <c r="G109" s="14">
        <f t="shared" si="1"/>
        <v>990</v>
      </c>
    </row>
    <row r="110" spans="2:7" ht="14.3">
      <c r="B110" s="12"/>
      <c r="C110" s="12"/>
      <c r="D110" s="13" t="s">
        <v>110</v>
      </c>
      <c r="E110" s="14"/>
      <c r="F110" s="14">
        <v>16113</v>
      </c>
      <c r="G110" s="14">
        <f t="shared" si="1"/>
        <v>-16113</v>
      </c>
    </row>
    <row r="111" spans="2:7" ht="14.3">
      <c r="B111" s="12"/>
      <c r="C111" s="12"/>
      <c r="D111" s="13" t="s">
        <v>111</v>
      </c>
      <c r="E111" s="14">
        <v>19125</v>
      </c>
      <c r="F111" s="14">
        <v>42571</v>
      </c>
      <c r="G111" s="14">
        <f t="shared" si="1"/>
        <v>-23446</v>
      </c>
    </row>
    <row r="112" spans="2:7" ht="14.3">
      <c r="B112" s="12"/>
      <c r="C112" s="12"/>
      <c r="D112" s="13" t="s">
        <v>112</v>
      </c>
      <c r="E112" s="14">
        <v>6200</v>
      </c>
      <c r="F112" s="14"/>
      <c r="G112" s="14">
        <f t="shared" si="1"/>
        <v>6200</v>
      </c>
    </row>
    <row r="113" spans="2:7" ht="14.3">
      <c r="B113" s="12"/>
      <c r="C113" s="12"/>
      <c r="D113" s="13" t="s">
        <v>113</v>
      </c>
      <c r="E113" s="14">
        <v>337396</v>
      </c>
      <c r="F113" s="14">
        <v>317068</v>
      </c>
      <c r="G113" s="14">
        <f t="shared" si="1"/>
        <v>20328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27146538</v>
      </c>
      <c r="F114" s="14">
        <f>+F115+F116+F117+F118+F119+F120+F121+F122+F123+F124+F125+F126+F127+F128+F129+F130+F131+F132+F133+F134+F135+F136</f>
        <v>25248880</v>
      </c>
      <c r="G114" s="14">
        <f t="shared" si="1"/>
        <v>1897658</v>
      </c>
    </row>
    <row r="115" spans="2:7" ht="14.3">
      <c r="B115" s="12"/>
      <c r="C115" s="12"/>
      <c r="D115" s="13" t="s">
        <v>115</v>
      </c>
      <c r="E115" s="14">
        <v>1522703</v>
      </c>
      <c r="F115" s="14">
        <v>835929</v>
      </c>
      <c r="G115" s="14">
        <f t="shared" si="1"/>
        <v>686774</v>
      </c>
    </row>
    <row r="116" spans="2:7" ht="14.3">
      <c r="B116" s="12"/>
      <c r="C116" s="12"/>
      <c r="D116" s="13" t="s">
        <v>116</v>
      </c>
      <c r="E116" s="14">
        <v>179872</v>
      </c>
      <c r="F116" s="14">
        <v>79104</v>
      </c>
      <c r="G116" s="14">
        <f t="shared" si="1"/>
        <v>100768</v>
      </c>
    </row>
    <row r="117" spans="2:7" ht="14.3">
      <c r="B117" s="12"/>
      <c r="C117" s="12"/>
      <c r="D117" s="13" t="s">
        <v>117</v>
      </c>
      <c r="E117" s="14">
        <v>305782</v>
      </c>
      <c r="F117" s="14">
        <v>125750</v>
      </c>
      <c r="G117" s="14">
        <f t="shared" si="1"/>
        <v>180032</v>
      </c>
    </row>
    <row r="118" spans="2:7" ht="14.3">
      <c r="B118" s="12"/>
      <c r="C118" s="12"/>
      <c r="D118" s="13" t="s">
        <v>118</v>
      </c>
      <c r="E118" s="14">
        <v>1245284</v>
      </c>
      <c r="F118" s="14">
        <v>973405</v>
      </c>
      <c r="G118" s="14">
        <f t="shared" si="1"/>
        <v>271879</v>
      </c>
    </row>
    <row r="119" spans="2:7" ht="14.3">
      <c r="B119" s="12"/>
      <c r="C119" s="12"/>
      <c r="D119" s="13" t="s">
        <v>119</v>
      </c>
      <c r="E119" s="14">
        <v>998643</v>
      </c>
      <c r="F119" s="14">
        <v>1104640</v>
      </c>
      <c r="G119" s="14">
        <f t="shared" si="1"/>
        <v>-105997</v>
      </c>
    </row>
    <row r="120" spans="2:7" ht="14.3">
      <c r="B120" s="12"/>
      <c r="C120" s="12"/>
      <c r="D120" s="13" t="s">
        <v>120</v>
      </c>
      <c r="E120" s="14">
        <v>244757</v>
      </c>
      <c r="F120" s="14">
        <v>177492</v>
      </c>
      <c r="G120" s="14">
        <f t="shared" si="1"/>
        <v>67265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>
        <v>5097141</v>
      </c>
      <c r="F123" s="14">
        <v>2063374</v>
      </c>
      <c r="G123" s="14">
        <f t="shared" si="1"/>
        <v>3033767</v>
      </c>
    </row>
    <row r="124" spans="2:7" ht="14.3">
      <c r="B124" s="12"/>
      <c r="C124" s="12"/>
      <c r="D124" s="13" t="s">
        <v>122</v>
      </c>
      <c r="E124" s="14">
        <v>1062789</v>
      </c>
      <c r="F124" s="14">
        <v>953896</v>
      </c>
      <c r="G124" s="14">
        <f t="shared" si="1"/>
        <v>108893</v>
      </c>
    </row>
    <row r="125" spans="2:7" ht="14.3">
      <c r="B125" s="12"/>
      <c r="C125" s="12"/>
      <c r="D125" s="13" t="s">
        <v>123</v>
      </c>
      <c r="E125" s="14">
        <v>1839</v>
      </c>
      <c r="F125" s="14">
        <v>6238</v>
      </c>
      <c r="G125" s="14">
        <f t="shared" si="1"/>
        <v>-4399</v>
      </c>
    </row>
    <row r="126" spans="2:7" ht="14.3">
      <c r="B126" s="12"/>
      <c r="C126" s="12"/>
      <c r="D126" s="13" t="s">
        <v>124</v>
      </c>
      <c r="E126" s="14">
        <v>65450</v>
      </c>
      <c r="F126" s="14">
        <v>121320</v>
      </c>
      <c r="G126" s="14">
        <f t="shared" si="1"/>
        <v>-55870</v>
      </c>
    </row>
    <row r="127" spans="2:7" ht="14.3">
      <c r="B127" s="12"/>
      <c r="C127" s="12"/>
      <c r="D127" s="13" t="s">
        <v>125</v>
      </c>
      <c r="E127" s="14">
        <v>11174339</v>
      </c>
      <c r="F127" s="14">
        <v>13576500</v>
      </c>
      <c r="G127" s="14">
        <f t="shared" si="1"/>
        <v>-2402161</v>
      </c>
    </row>
    <row r="128" spans="2:7" ht="14.3">
      <c r="B128" s="12"/>
      <c r="C128" s="12"/>
      <c r="D128" s="13" t="s">
        <v>126</v>
      </c>
      <c r="E128" s="14">
        <v>217839</v>
      </c>
      <c r="F128" s="14">
        <v>148371</v>
      </c>
      <c r="G128" s="14">
        <f t="shared" si="1"/>
        <v>69468</v>
      </c>
    </row>
    <row r="129" spans="2:7" ht="14.3">
      <c r="B129" s="12"/>
      <c r="C129" s="12"/>
      <c r="D129" s="13" t="s">
        <v>97</v>
      </c>
      <c r="E129" s="14">
        <v>10930</v>
      </c>
      <c r="F129" s="14">
        <v>10590</v>
      </c>
      <c r="G129" s="14">
        <f t="shared" si="1"/>
        <v>340</v>
      </c>
    </row>
    <row r="130" spans="2:7" ht="14.3">
      <c r="B130" s="12"/>
      <c r="C130" s="12"/>
      <c r="D130" s="13" t="s">
        <v>98</v>
      </c>
      <c r="E130" s="14">
        <v>2002930</v>
      </c>
      <c r="F130" s="14">
        <v>1336194</v>
      </c>
      <c r="G130" s="14">
        <f t="shared" si="1"/>
        <v>666736</v>
      </c>
    </row>
    <row r="131" spans="2:7" ht="14.3">
      <c r="B131" s="12"/>
      <c r="C131" s="12"/>
      <c r="D131" s="13" t="s">
        <v>127</v>
      </c>
      <c r="E131" s="14">
        <v>330000</v>
      </c>
      <c r="F131" s="14">
        <v>360000</v>
      </c>
      <c r="G131" s="14">
        <f t="shared" si="1"/>
        <v>-30000</v>
      </c>
    </row>
    <row r="132" spans="2:7" ht="14.3">
      <c r="B132" s="12"/>
      <c r="C132" s="12"/>
      <c r="D132" s="13" t="s">
        <v>128</v>
      </c>
      <c r="E132" s="14">
        <v>163000</v>
      </c>
      <c r="F132" s="14">
        <v>704150</v>
      </c>
      <c r="G132" s="14">
        <f t="shared" si="1"/>
        <v>-541150</v>
      </c>
    </row>
    <row r="133" spans="2:7" ht="14.3">
      <c r="B133" s="12"/>
      <c r="C133" s="12"/>
      <c r="D133" s="13" t="s">
        <v>129</v>
      </c>
      <c r="E133" s="14">
        <v>1774780</v>
      </c>
      <c r="F133" s="14">
        <v>2046617</v>
      </c>
      <c r="G133" s="14">
        <f t="shared" si="1"/>
        <v>-271837</v>
      </c>
    </row>
    <row r="134" spans="2:7" ht="14.3">
      <c r="B134" s="12"/>
      <c r="C134" s="12"/>
      <c r="D134" s="13" t="s">
        <v>130</v>
      </c>
      <c r="E134" s="14">
        <v>231129</v>
      </c>
      <c r="F134" s="14">
        <v>127160</v>
      </c>
      <c r="G134" s="14">
        <f t="shared" si="1"/>
        <v>103969</v>
      </c>
    </row>
    <row r="135" spans="2:7" ht="14.3">
      <c r="B135" s="12"/>
      <c r="C135" s="12"/>
      <c r="D135" s="13" t="s">
        <v>131</v>
      </c>
      <c r="E135" s="14">
        <v>413801</v>
      </c>
      <c r="F135" s="14">
        <v>457384</v>
      </c>
      <c r="G135" s="14">
        <f t="shared" ref="G135:G198" si="2">E135-F135</f>
        <v>-43583</v>
      </c>
    </row>
    <row r="136" spans="2:7" ht="14.3">
      <c r="B136" s="12"/>
      <c r="C136" s="12"/>
      <c r="D136" s="13" t="s">
        <v>113</v>
      </c>
      <c r="E136" s="14">
        <v>103530</v>
      </c>
      <c r="F136" s="14">
        <v>40766</v>
      </c>
      <c r="G136" s="14">
        <f t="shared" si="2"/>
        <v>62764</v>
      </c>
    </row>
    <row r="137" spans="2:7" ht="14.3">
      <c r="B137" s="12"/>
      <c r="C137" s="12"/>
      <c r="D137" s="13" t="s">
        <v>132</v>
      </c>
      <c r="E137" s="14">
        <f>+E138+E143</f>
        <v>0</v>
      </c>
      <c r="F137" s="14">
        <f>+F138+F143</f>
        <v>0</v>
      </c>
      <c r="G137" s="14">
        <f t="shared" si="2"/>
        <v>0</v>
      </c>
    </row>
    <row r="138" spans="2:7" ht="14.3">
      <c r="B138" s="12"/>
      <c r="C138" s="12"/>
      <c r="D138" s="13" t="s">
        <v>133</v>
      </c>
      <c r="E138" s="14">
        <f>+E139+E140+E141-E142</f>
        <v>0</v>
      </c>
      <c r="F138" s="14">
        <f>+F139+F140+F141-F142</f>
        <v>0</v>
      </c>
      <c r="G138" s="14">
        <f t="shared" si="2"/>
        <v>0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/>
      <c r="F140" s="14"/>
      <c r="G140" s="14">
        <f t="shared" si="2"/>
        <v>0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8308237</v>
      </c>
      <c r="F146" s="14">
        <f>+F147</f>
        <v>9411378</v>
      </c>
      <c r="G146" s="14">
        <f t="shared" si="2"/>
        <v>-1103141</v>
      </c>
    </row>
    <row r="147" spans="2:7" ht="14.3">
      <c r="B147" s="12"/>
      <c r="C147" s="12"/>
      <c r="D147" s="13" t="s">
        <v>142</v>
      </c>
      <c r="E147" s="14">
        <v>8308237</v>
      </c>
      <c r="F147" s="14">
        <v>9411378</v>
      </c>
      <c r="G147" s="14">
        <f t="shared" si="2"/>
        <v>-1103141</v>
      </c>
    </row>
    <row r="148" spans="2:7" ht="14.3">
      <c r="B148" s="12"/>
      <c r="C148" s="12"/>
      <c r="D148" s="13" t="s">
        <v>143</v>
      </c>
      <c r="E148" s="14">
        <f>+E149</f>
        <v>-3577931</v>
      </c>
      <c r="F148" s="14">
        <f>+F149</f>
        <v>-4114659</v>
      </c>
      <c r="G148" s="14">
        <f t="shared" si="2"/>
        <v>536728</v>
      </c>
    </row>
    <row r="149" spans="2:7" ht="14.3">
      <c r="B149" s="12"/>
      <c r="C149" s="12"/>
      <c r="D149" s="13" t="s">
        <v>144</v>
      </c>
      <c r="E149" s="14">
        <v>-3577931</v>
      </c>
      <c r="F149" s="14">
        <v>-4114659</v>
      </c>
      <c r="G149" s="14">
        <f t="shared" si="2"/>
        <v>536728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360809235</v>
      </c>
      <c r="F158" s="17">
        <f>+F74+F82+F114+F137+F144+F146+F148+F150+F151+F152+F154+F156</f>
        <v>346259059</v>
      </c>
      <c r="G158" s="17">
        <f t="shared" si="2"/>
        <v>14550176</v>
      </c>
    </row>
    <row r="159" spans="2:7" ht="14.3">
      <c r="B159" s="15"/>
      <c r="C159" s="18" t="s">
        <v>154</v>
      </c>
      <c r="D159" s="19"/>
      <c r="E159" s="20">
        <f xml:space="preserve"> +E73 - E158</f>
        <v>744091</v>
      </c>
      <c r="F159" s="20">
        <f xml:space="preserve"> +F73 - F158</f>
        <v>-1930392</v>
      </c>
      <c r="G159" s="20">
        <f t="shared" si="2"/>
        <v>2674483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2997</v>
      </c>
      <c r="F162" s="14">
        <f>+F163</f>
        <v>3112</v>
      </c>
      <c r="G162" s="14">
        <f t="shared" si="2"/>
        <v>-115</v>
      </c>
    </row>
    <row r="163" spans="2:7" ht="14.3">
      <c r="B163" s="12"/>
      <c r="C163" s="12"/>
      <c r="D163" s="13" t="s">
        <v>159</v>
      </c>
      <c r="E163" s="14">
        <v>2997</v>
      </c>
      <c r="F163" s="14">
        <v>3112</v>
      </c>
      <c r="G163" s="14">
        <f t="shared" si="2"/>
        <v>-115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6174111</v>
      </c>
      <c r="F169" s="14">
        <f>+F170+F171+F172+F173</f>
        <v>7931180</v>
      </c>
      <c r="G169" s="14">
        <f t="shared" si="2"/>
        <v>-1757069</v>
      </c>
    </row>
    <row r="170" spans="2:7" ht="14.3">
      <c r="B170" s="12"/>
      <c r="C170" s="12"/>
      <c r="D170" s="13" t="s">
        <v>166</v>
      </c>
      <c r="E170" s="14">
        <v>65000</v>
      </c>
      <c r="F170" s="14">
        <v>40000</v>
      </c>
      <c r="G170" s="14">
        <f t="shared" si="2"/>
        <v>25000</v>
      </c>
    </row>
    <row r="171" spans="2:7" ht="14.3">
      <c r="B171" s="12"/>
      <c r="C171" s="12"/>
      <c r="D171" s="13" t="s">
        <v>167</v>
      </c>
      <c r="E171" s="14">
        <v>3786285</v>
      </c>
      <c r="F171" s="14">
        <v>4094095</v>
      </c>
      <c r="G171" s="14">
        <f t="shared" si="2"/>
        <v>-307810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>
        <v>2322826</v>
      </c>
      <c r="F173" s="14">
        <v>3797085</v>
      </c>
      <c r="G173" s="14">
        <f t="shared" si="2"/>
        <v>-1474259</v>
      </c>
    </row>
    <row r="174" spans="2:7" ht="14.3">
      <c r="B174" s="12"/>
      <c r="C174" s="15"/>
      <c r="D174" s="16" t="s">
        <v>170</v>
      </c>
      <c r="E174" s="17">
        <f>+E160+E162+E164+E165+E166+E167+E168+E169</f>
        <v>6177108</v>
      </c>
      <c r="F174" s="17">
        <f>+F160+F162+F164+F165+F166+F167+F168+F169</f>
        <v>7934292</v>
      </c>
      <c r="G174" s="17">
        <f t="shared" si="2"/>
        <v>-1757184</v>
      </c>
    </row>
    <row r="175" spans="2:7" ht="14.3">
      <c r="B175" s="12"/>
      <c r="C175" s="9" t="s">
        <v>73</v>
      </c>
      <c r="D175" s="13" t="s">
        <v>171</v>
      </c>
      <c r="E175" s="14">
        <f>+E176</f>
        <v>0</v>
      </c>
      <c r="F175" s="14">
        <f>+F176</f>
        <v>0</v>
      </c>
      <c r="G175" s="14">
        <f t="shared" si="2"/>
        <v>0</v>
      </c>
    </row>
    <row r="176" spans="2:7" ht="14.3">
      <c r="B176" s="12"/>
      <c r="C176" s="12"/>
      <c r="D176" s="13" t="s">
        <v>172</v>
      </c>
      <c r="E176" s="14"/>
      <c r="F176" s="14"/>
      <c r="G176" s="14">
        <f t="shared" si="2"/>
        <v>0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7980420</v>
      </c>
      <c r="F182" s="14">
        <f>+F183+F184+F185</f>
        <v>13353629</v>
      </c>
      <c r="G182" s="14">
        <f t="shared" si="2"/>
        <v>-5373209</v>
      </c>
    </row>
    <row r="183" spans="2:7" ht="14.3">
      <c r="B183" s="12"/>
      <c r="C183" s="12"/>
      <c r="D183" s="13" t="s">
        <v>179</v>
      </c>
      <c r="E183" s="14">
        <v>7398573</v>
      </c>
      <c r="F183" s="14">
        <v>7012458</v>
      </c>
      <c r="G183" s="14">
        <f t="shared" si="2"/>
        <v>386115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>
        <v>581847</v>
      </c>
      <c r="F185" s="14">
        <v>6341171</v>
      </c>
      <c r="G185" s="14">
        <f t="shared" si="2"/>
        <v>-5759324</v>
      </c>
    </row>
    <row r="186" spans="2:7" ht="14.3">
      <c r="B186" s="12"/>
      <c r="C186" s="15"/>
      <c r="D186" s="16" t="s">
        <v>182</v>
      </c>
      <c r="E186" s="17">
        <f>+E175+E177+E178+E179+E180+E181+E182</f>
        <v>7980420</v>
      </c>
      <c r="F186" s="17">
        <f>+F175+F177+F178+F179+F180+F181+F182</f>
        <v>13353629</v>
      </c>
      <c r="G186" s="17">
        <f t="shared" si="2"/>
        <v>-5373209</v>
      </c>
    </row>
    <row r="187" spans="2:7" ht="14.3">
      <c r="B187" s="15"/>
      <c r="C187" s="18" t="s">
        <v>183</v>
      </c>
      <c r="D187" s="21"/>
      <c r="E187" s="22">
        <f xml:space="preserve"> +E174 - E186</f>
        <v>-1803312</v>
      </c>
      <c r="F187" s="22">
        <f xml:space="preserve"> +F174 - F186</f>
        <v>-5419337</v>
      </c>
      <c r="G187" s="22">
        <f t="shared" si="2"/>
        <v>3616025</v>
      </c>
    </row>
    <row r="188" spans="2:7" ht="14.3">
      <c r="B188" s="18" t="s">
        <v>184</v>
      </c>
      <c r="C188" s="23"/>
      <c r="D188" s="19"/>
      <c r="E188" s="20">
        <f xml:space="preserve"> +E159 +E187</f>
        <v>-1059221</v>
      </c>
      <c r="F188" s="20">
        <f xml:space="preserve"> +F159 +F187</f>
        <v>-7349729</v>
      </c>
      <c r="G188" s="20">
        <f t="shared" si="2"/>
        <v>6290508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255000</v>
      </c>
      <c r="F189" s="14">
        <f>+F190+F191</f>
        <v>0</v>
      </c>
      <c r="G189" s="14">
        <f t="shared" si="2"/>
        <v>255000</v>
      </c>
    </row>
    <row r="190" spans="2:7" ht="14.3">
      <c r="B190" s="12"/>
      <c r="C190" s="12"/>
      <c r="D190" s="13" t="s">
        <v>187</v>
      </c>
      <c r="E190" s="14">
        <v>255000</v>
      </c>
      <c r="F190" s="14"/>
      <c r="G190" s="14">
        <f t="shared" si="2"/>
        <v>255000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0</v>
      </c>
      <c r="F212" s="14">
        <f>+F213</f>
        <v>0</v>
      </c>
      <c r="G212" s="14">
        <f t="shared" si="3"/>
        <v>0</v>
      </c>
    </row>
    <row r="213" spans="2:7" ht="14.3">
      <c r="B213" s="12"/>
      <c r="C213" s="12"/>
      <c r="D213" s="13" t="s">
        <v>210</v>
      </c>
      <c r="E213" s="14"/>
      <c r="F213" s="14"/>
      <c r="G213" s="14">
        <f t="shared" si="3"/>
        <v>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0</v>
      </c>
      <c r="F216" s="14">
        <f>+F217</f>
        <v>0</v>
      </c>
      <c r="G216" s="14">
        <f t="shared" si="3"/>
        <v>0</v>
      </c>
    </row>
    <row r="217" spans="2:7" ht="14.3">
      <c r="B217" s="12"/>
      <c r="C217" s="12"/>
      <c r="D217" s="13" t="s">
        <v>214</v>
      </c>
      <c r="E217" s="14"/>
      <c r="F217" s="14"/>
      <c r="G217" s="14">
        <f t="shared" si="3"/>
        <v>0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255000</v>
      </c>
      <c r="F221" s="17">
        <f>+F189+F192+F195+F197+F198+F210+F212+F214+F216+F218</f>
        <v>0</v>
      </c>
      <c r="G221" s="17">
        <f t="shared" si="3"/>
        <v>255000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4</v>
      </c>
      <c r="F228" s="14">
        <f>+F229+F230+F231+F232+F233+F234+F235+F236+F237</f>
        <v>4</v>
      </c>
      <c r="G228" s="14">
        <f t="shared" si="3"/>
        <v>0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>
        <v>4</v>
      </c>
      <c r="F234" s="14">
        <v>4</v>
      </c>
      <c r="G234" s="14">
        <f t="shared" si="3"/>
        <v>0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255000</v>
      </c>
      <c r="F240" s="14">
        <f>+F241+F242</f>
        <v>0</v>
      </c>
      <c r="G240" s="14">
        <f t="shared" si="3"/>
        <v>255000</v>
      </c>
    </row>
    <row r="241" spans="2:7" ht="14.3">
      <c r="B241" s="12"/>
      <c r="C241" s="12"/>
      <c r="D241" s="13" t="s">
        <v>238</v>
      </c>
      <c r="E241" s="14">
        <v>255000</v>
      </c>
      <c r="F241" s="14"/>
      <c r="G241" s="14">
        <f t="shared" si="3"/>
        <v>255000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250000</v>
      </c>
      <c r="F247" s="14">
        <f>+F248</f>
        <v>6250000</v>
      </c>
      <c r="G247" s="14">
        <f t="shared" si="3"/>
        <v>-6000000</v>
      </c>
    </row>
    <row r="248" spans="2:7" ht="14.3">
      <c r="B248" s="12"/>
      <c r="C248" s="12"/>
      <c r="D248" s="13" t="s">
        <v>245</v>
      </c>
      <c r="E248" s="14">
        <v>250000</v>
      </c>
      <c r="F248" s="14">
        <v>6250000</v>
      </c>
      <c r="G248" s="14">
        <f t="shared" si="3"/>
        <v>-6000000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1</v>
      </c>
      <c r="F251" s="14">
        <f>+F252</f>
        <v>0</v>
      </c>
      <c r="G251" s="14">
        <f t="shared" si="3"/>
        <v>1</v>
      </c>
    </row>
    <row r="252" spans="2:7" ht="14.3">
      <c r="B252" s="12"/>
      <c r="C252" s="12"/>
      <c r="D252" s="13" t="s">
        <v>249</v>
      </c>
      <c r="E252" s="14">
        <v>1</v>
      </c>
      <c r="F252" s="14"/>
      <c r="G252" s="14">
        <f t="shared" si="3"/>
        <v>1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505005</v>
      </c>
      <c r="F254" s="17">
        <f>+F222+F226+F228+F238+F240+F243+F245+F247+F249+F251+F253</f>
        <v>6250004</v>
      </c>
      <c r="G254" s="17">
        <f t="shared" si="3"/>
        <v>-5744999</v>
      </c>
    </row>
    <row r="255" spans="2:7" ht="14.3">
      <c r="B255" s="15"/>
      <c r="C255" s="24" t="s">
        <v>252</v>
      </c>
      <c r="D255" s="25"/>
      <c r="E255" s="26">
        <f xml:space="preserve"> +E221 - E254</f>
        <v>-250005</v>
      </c>
      <c r="F255" s="26">
        <f xml:space="preserve"> +F221 - F254</f>
        <v>-6250004</v>
      </c>
      <c r="G255" s="26">
        <f t="shared" si="3"/>
        <v>5999999</v>
      </c>
    </row>
    <row r="256" spans="2:7" ht="14.3">
      <c r="B256" s="18" t="s">
        <v>253</v>
      </c>
      <c r="C256" s="27"/>
      <c r="D256" s="28"/>
      <c r="E256" s="29">
        <f xml:space="preserve"> +E188 +E255</f>
        <v>-1309226</v>
      </c>
      <c r="F256" s="29">
        <f xml:space="preserve"> +F188 +F255</f>
        <v>-13599733</v>
      </c>
      <c r="G256" s="29">
        <f t="shared" si="3"/>
        <v>12290507</v>
      </c>
    </row>
    <row r="257" spans="2:7" ht="14.3">
      <c r="B257" s="30" t="s">
        <v>254</v>
      </c>
      <c r="C257" s="27" t="s">
        <v>255</v>
      </c>
      <c r="D257" s="28"/>
      <c r="E257" s="29">
        <v>130451316</v>
      </c>
      <c r="F257" s="29">
        <v>144051049</v>
      </c>
      <c r="G257" s="29">
        <f t="shared" si="3"/>
        <v>-13599733</v>
      </c>
    </row>
    <row r="258" spans="2:7" ht="14.3">
      <c r="B258" s="31"/>
      <c r="C258" s="27" t="s">
        <v>256</v>
      </c>
      <c r="D258" s="28"/>
      <c r="E258" s="29">
        <f xml:space="preserve"> +E256 +E257</f>
        <v>129142090</v>
      </c>
      <c r="F258" s="29">
        <f xml:space="preserve"> +F256 +F257</f>
        <v>130451316</v>
      </c>
      <c r="G258" s="29">
        <f t="shared" si="3"/>
        <v>-1309226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2500000</v>
      </c>
      <c r="F260" s="29">
        <f>+F261+F262+F263+F264+F265+F266+F267</f>
        <v>0</v>
      </c>
      <c r="G260" s="29">
        <f t="shared" si="3"/>
        <v>2500000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>
        <v>2000000</v>
      </c>
      <c r="F262" s="26"/>
      <c r="G262" s="26">
        <f t="shared" si="3"/>
        <v>2000000</v>
      </c>
    </row>
    <row r="263" spans="2:7" ht="14.3">
      <c r="B263" s="31"/>
      <c r="C263" s="32" t="s">
        <v>261</v>
      </c>
      <c r="D263" s="25"/>
      <c r="E263" s="26">
        <v>500000</v>
      </c>
      <c r="F263" s="26"/>
      <c r="G263" s="26">
        <f t="shared" ref="G263:G275" si="4">E263-F263</f>
        <v>500000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30000000</v>
      </c>
      <c r="F268" s="29">
        <f>+F269+F270+F271+F272+F273+F274</f>
        <v>0</v>
      </c>
      <c r="G268" s="29">
        <f t="shared" si="4"/>
        <v>30000000</v>
      </c>
    </row>
    <row r="269" spans="2:7" ht="14.3">
      <c r="B269" s="31"/>
      <c r="C269" s="32" t="s">
        <v>267</v>
      </c>
      <c r="D269" s="25"/>
      <c r="E269" s="26">
        <v>5000000</v>
      </c>
      <c r="F269" s="26"/>
      <c r="G269" s="26">
        <f t="shared" si="4"/>
        <v>5000000</v>
      </c>
    </row>
    <row r="270" spans="2:7" ht="14.3">
      <c r="B270" s="31"/>
      <c r="C270" s="32" t="s">
        <v>268</v>
      </c>
      <c r="D270" s="25"/>
      <c r="E270" s="26"/>
      <c r="F270" s="26"/>
      <c r="G270" s="26">
        <f t="shared" si="4"/>
        <v>0</v>
      </c>
    </row>
    <row r="271" spans="2:7" ht="14.3">
      <c r="B271" s="31"/>
      <c r="C271" s="32" t="s">
        <v>269</v>
      </c>
      <c r="D271" s="25"/>
      <c r="E271" s="26">
        <v>5000000</v>
      </c>
      <c r="F271" s="26"/>
      <c r="G271" s="26">
        <f t="shared" si="4"/>
        <v>5000000</v>
      </c>
    </row>
    <row r="272" spans="2:7" ht="14.3">
      <c r="B272" s="31"/>
      <c r="C272" s="32" t="s">
        <v>270</v>
      </c>
      <c r="D272" s="25"/>
      <c r="E272" s="26">
        <v>20000000</v>
      </c>
      <c r="F272" s="26"/>
      <c r="G272" s="26">
        <f t="shared" si="4"/>
        <v>20000000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101642090</v>
      </c>
      <c r="F275" s="29">
        <f xml:space="preserve"> +F258 +F259 +F260 - F268</f>
        <v>130451316</v>
      </c>
      <c r="G275" s="29">
        <f t="shared" si="4"/>
        <v>-28809226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278</v>
      </c>
      <c r="C2" s="4"/>
      <c r="D2" s="4"/>
      <c r="E2" s="4"/>
      <c r="F2" s="4"/>
      <c r="G2" s="4"/>
    </row>
    <row r="3" spans="2:7" ht="21.75">
      <c r="B3" s="5" t="s">
        <v>275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276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277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0</v>
      </c>
      <c r="F6" s="11">
        <f>+F7+F8</f>
        <v>0</v>
      </c>
      <c r="G6" s="11">
        <f>E6-F6</f>
        <v>0</v>
      </c>
    </row>
    <row r="7" spans="2:7" ht="14.3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ht="14.3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3">
      <c r="B9" s="12"/>
      <c r="C9" s="12"/>
      <c r="D9" s="13" t="s">
        <v>13</v>
      </c>
      <c r="E9" s="14">
        <f>+E10+E19+E24+E25+E29+E30+E36</f>
        <v>47536245</v>
      </c>
      <c r="F9" s="14">
        <f>+F10+F19+F24+F25+F29+F30+F36</f>
        <v>47335513</v>
      </c>
      <c r="G9" s="14">
        <f t="shared" si="0"/>
        <v>200732</v>
      </c>
    </row>
    <row r="10" spans="2:7" ht="14.3">
      <c r="B10" s="12"/>
      <c r="C10" s="12"/>
      <c r="D10" s="13" t="s">
        <v>14</v>
      </c>
      <c r="E10" s="14">
        <f>+E11+E12+E13+E14+E15+E16+E17+E18</f>
        <v>37588680</v>
      </c>
      <c r="F10" s="14">
        <f>+F11+F12+F13+F14+F15+F16+F17+F18</f>
        <v>36636130</v>
      </c>
      <c r="G10" s="14">
        <f t="shared" si="0"/>
        <v>952550</v>
      </c>
    </row>
    <row r="11" spans="2:7" ht="14.3">
      <c r="B11" s="12"/>
      <c r="C11" s="12"/>
      <c r="D11" s="13" t="s">
        <v>15</v>
      </c>
      <c r="E11" s="14"/>
      <c r="F11" s="14"/>
      <c r="G11" s="14">
        <f t="shared" si="0"/>
        <v>0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>
        <v>37588680</v>
      </c>
      <c r="F13" s="14">
        <v>36636130</v>
      </c>
      <c r="G13" s="14">
        <f t="shared" si="0"/>
        <v>952550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0</v>
      </c>
      <c r="F19" s="14">
        <f>+F20+F21+F22+F23</f>
        <v>0</v>
      </c>
      <c r="G19" s="14">
        <f t="shared" si="0"/>
        <v>0</v>
      </c>
    </row>
    <row r="20" spans="2:7" ht="14.3">
      <c r="B20" s="12"/>
      <c r="C20" s="12"/>
      <c r="D20" s="13" t="s">
        <v>24</v>
      </c>
      <c r="E20" s="14"/>
      <c r="F20" s="14"/>
      <c r="G20" s="14">
        <f t="shared" si="0"/>
        <v>0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ht="14.3">
      <c r="B25" s="12"/>
      <c r="C25" s="12"/>
      <c r="D25" s="13" t="s">
        <v>29</v>
      </c>
      <c r="E25" s="14">
        <f>+E26+E27+E28</f>
        <v>1920000</v>
      </c>
      <c r="F25" s="14">
        <f>+F26+F27+F28</f>
        <v>1920000</v>
      </c>
      <c r="G25" s="14">
        <f t="shared" si="0"/>
        <v>0</v>
      </c>
    </row>
    <row r="26" spans="2:7" ht="14.3">
      <c r="B26" s="12"/>
      <c r="C26" s="12"/>
      <c r="D26" s="13" t="s">
        <v>30</v>
      </c>
      <c r="E26" s="14">
        <v>1920000</v>
      </c>
      <c r="F26" s="14">
        <v>1920000</v>
      </c>
      <c r="G26" s="14">
        <f t="shared" si="0"/>
        <v>0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>
        <v>7698409</v>
      </c>
      <c r="F29" s="14">
        <v>7791738</v>
      </c>
      <c r="G29" s="14">
        <f t="shared" si="0"/>
        <v>-93329</v>
      </c>
    </row>
    <row r="30" spans="2:7" ht="14.3">
      <c r="B30" s="12"/>
      <c r="C30" s="12"/>
      <c r="D30" s="13" t="s">
        <v>34</v>
      </c>
      <c r="E30" s="14">
        <f>+E31+E32+E33+E34+E35</f>
        <v>329156</v>
      </c>
      <c r="F30" s="14">
        <f>+F31+F32+F33+F34+F35</f>
        <v>987645</v>
      </c>
      <c r="G30" s="14">
        <f t="shared" si="0"/>
        <v>-658489</v>
      </c>
    </row>
    <row r="31" spans="2:7" ht="14.3">
      <c r="B31" s="12"/>
      <c r="C31" s="12"/>
      <c r="D31" s="13" t="s">
        <v>35</v>
      </c>
      <c r="E31" s="14">
        <v>329156</v>
      </c>
      <c r="F31" s="14">
        <v>987645</v>
      </c>
      <c r="G31" s="14">
        <f t="shared" si="0"/>
        <v>-658489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/>
      <c r="F33" s="14"/>
      <c r="G33" s="14">
        <f t="shared" si="0"/>
        <v>0</v>
      </c>
    </row>
    <row r="34" spans="2:7" ht="14.3">
      <c r="B34" s="12"/>
      <c r="C34" s="12"/>
      <c r="D34" s="13" t="s">
        <v>38</v>
      </c>
      <c r="E34" s="14"/>
      <c r="F34" s="14"/>
      <c r="G34" s="14">
        <f t="shared" si="0"/>
        <v>0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</row>
    <row r="51" spans="2:7" ht="14.3">
      <c r="B51" s="12"/>
      <c r="C51" s="12"/>
      <c r="D51" s="13" t="s">
        <v>35</v>
      </c>
      <c r="E51" s="14"/>
      <c r="F51" s="14"/>
      <c r="G51" s="14">
        <f t="shared" si="0"/>
        <v>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/>
      <c r="F53" s="14"/>
      <c r="G53" s="14">
        <f t="shared" si="0"/>
        <v>0</v>
      </c>
    </row>
    <row r="54" spans="2:7" ht="14.3">
      <c r="B54" s="12"/>
      <c r="C54" s="12"/>
      <c r="D54" s="13" t="s">
        <v>38</v>
      </c>
      <c r="E54" s="14"/>
      <c r="F54" s="14"/>
      <c r="G54" s="14">
        <f t="shared" si="0"/>
        <v>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0</v>
      </c>
      <c r="F57" s="14">
        <f>+F58</f>
        <v>0</v>
      </c>
      <c r="G57" s="14">
        <f t="shared" si="0"/>
        <v>0</v>
      </c>
    </row>
    <row r="58" spans="2:7" ht="14.3">
      <c r="B58" s="12"/>
      <c r="C58" s="12"/>
      <c r="D58" s="13" t="s">
        <v>57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</row>
    <row r="59" spans="2:7" ht="14.3">
      <c r="B59" s="12"/>
      <c r="C59" s="12"/>
      <c r="D59" s="13" t="s">
        <v>58</v>
      </c>
      <c r="E59" s="14"/>
      <c r="F59" s="14"/>
      <c r="G59" s="14">
        <f t="shared" si="0"/>
        <v>0</v>
      </c>
    </row>
    <row r="60" spans="2:7" ht="14.3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3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3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3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3">
      <c r="B66" s="12"/>
      <c r="C66" s="12"/>
      <c r="D66" s="13" t="s">
        <v>65</v>
      </c>
      <c r="E66" s="14"/>
      <c r="F66" s="14"/>
      <c r="G66" s="14">
        <f t="shared" si="0"/>
        <v>0</v>
      </c>
    </row>
    <row r="67" spans="2:7" ht="14.3">
      <c r="B67" s="12"/>
      <c r="C67" s="12"/>
      <c r="D67" s="13" t="s">
        <v>66</v>
      </c>
      <c r="E67" s="14"/>
      <c r="F67" s="14"/>
      <c r="G67" s="14">
        <f t="shared" si="0"/>
        <v>0</v>
      </c>
    </row>
    <row r="68" spans="2:7" ht="14.3">
      <c r="B68" s="12"/>
      <c r="C68" s="12"/>
      <c r="D68" s="13" t="s">
        <v>67</v>
      </c>
      <c r="E68" s="14"/>
      <c r="F68" s="14"/>
      <c r="G68" s="14">
        <f t="shared" si="0"/>
        <v>0</v>
      </c>
    </row>
    <row r="69" spans="2:7" ht="14.3">
      <c r="B69" s="12"/>
      <c r="C69" s="12"/>
      <c r="D69" s="13" t="s">
        <v>68</v>
      </c>
      <c r="E69" s="14">
        <f>+E70</f>
        <v>0</v>
      </c>
      <c r="F69" s="14">
        <f>+F70</f>
        <v>0</v>
      </c>
      <c r="G69" s="14">
        <f t="shared" si="0"/>
        <v>0</v>
      </c>
    </row>
    <row r="70" spans="2:7" ht="14.3">
      <c r="B70" s="12"/>
      <c r="C70" s="12"/>
      <c r="D70" s="13" t="s">
        <v>69</v>
      </c>
      <c r="E70" s="14"/>
      <c r="F70" s="14"/>
      <c r="G70" s="14">
        <f t="shared" si="0"/>
        <v>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0</v>
      </c>
      <c r="G71" s="14">
        <f t="shared" ref="G71:G134" si="1">E71-F71</f>
        <v>0</v>
      </c>
    </row>
    <row r="72" spans="2:7" ht="14.3">
      <c r="B72" s="12"/>
      <c r="C72" s="12"/>
      <c r="D72" s="13" t="s">
        <v>71</v>
      </c>
      <c r="E72" s="14"/>
      <c r="F72" s="14"/>
      <c r="G72" s="14">
        <f t="shared" si="1"/>
        <v>0</v>
      </c>
    </row>
    <row r="73" spans="2:7" ht="14.3">
      <c r="B73" s="12"/>
      <c r="C73" s="15"/>
      <c r="D73" s="16" t="s">
        <v>72</v>
      </c>
      <c r="E73" s="17">
        <f>+E6+E9+E37+E57+E69+E71</f>
        <v>47536245</v>
      </c>
      <c r="F73" s="17">
        <f>+F6+F9+F37+F57+F69+F71</f>
        <v>47335513</v>
      </c>
      <c r="G73" s="17">
        <f t="shared" si="1"/>
        <v>200732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30211608</v>
      </c>
      <c r="F74" s="14">
        <f>+F75+F76+F77+F78+F79+F80+F81</f>
        <v>28865740</v>
      </c>
      <c r="G74" s="14">
        <f t="shared" si="1"/>
        <v>1345868</v>
      </c>
    </row>
    <row r="75" spans="2:7" ht="14.3">
      <c r="B75" s="12"/>
      <c r="C75" s="12"/>
      <c r="D75" s="13" t="s">
        <v>75</v>
      </c>
      <c r="E75" s="14"/>
      <c r="F75" s="14"/>
      <c r="G75" s="14">
        <f t="shared" si="1"/>
        <v>0</v>
      </c>
    </row>
    <row r="76" spans="2:7" ht="14.3">
      <c r="B76" s="12"/>
      <c r="C76" s="12"/>
      <c r="D76" s="13" t="s">
        <v>76</v>
      </c>
      <c r="E76" s="14">
        <v>13471359</v>
      </c>
      <c r="F76" s="14">
        <v>13386844</v>
      </c>
      <c r="G76" s="14">
        <f t="shared" si="1"/>
        <v>84515</v>
      </c>
    </row>
    <row r="77" spans="2:7" ht="14.3">
      <c r="B77" s="12"/>
      <c r="C77" s="12"/>
      <c r="D77" s="13" t="s">
        <v>77</v>
      </c>
      <c r="E77" s="14">
        <v>3035201</v>
      </c>
      <c r="F77" s="14">
        <v>3362225</v>
      </c>
      <c r="G77" s="14">
        <f t="shared" si="1"/>
        <v>-327024</v>
      </c>
    </row>
    <row r="78" spans="2:7" ht="14.3">
      <c r="B78" s="12"/>
      <c r="C78" s="12"/>
      <c r="D78" s="13" t="s">
        <v>78</v>
      </c>
      <c r="E78" s="14">
        <v>771000</v>
      </c>
      <c r="F78" s="14">
        <v>552000</v>
      </c>
      <c r="G78" s="14">
        <f t="shared" si="1"/>
        <v>219000</v>
      </c>
    </row>
    <row r="79" spans="2:7" ht="14.3">
      <c r="B79" s="12"/>
      <c r="C79" s="12"/>
      <c r="D79" s="13" t="s">
        <v>79</v>
      </c>
      <c r="E79" s="14">
        <v>9774293</v>
      </c>
      <c r="F79" s="14">
        <v>8168707</v>
      </c>
      <c r="G79" s="14">
        <f t="shared" si="1"/>
        <v>1605586</v>
      </c>
    </row>
    <row r="80" spans="2:7" ht="14.3">
      <c r="B80" s="12"/>
      <c r="C80" s="12"/>
      <c r="D80" s="13" t="s">
        <v>80</v>
      </c>
      <c r="E80" s="14"/>
      <c r="F80" s="14"/>
      <c r="G80" s="14">
        <f t="shared" si="1"/>
        <v>0</v>
      </c>
    </row>
    <row r="81" spans="2:7" ht="14.3">
      <c r="B81" s="12"/>
      <c r="C81" s="12"/>
      <c r="D81" s="13" t="s">
        <v>81</v>
      </c>
      <c r="E81" s="14">
        <v>3159755</v>
      </c>
      <c r="F81" s="14">
        <v>3395964</v>
      </c>
      <c r="G81" s="14">
        <f t="shared" si="1"/>
        <v>-236209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6892524</v>
      </c>
      <c r="F82" s="14">
        <f>+F83+F84+F85+F86+F87+F88+F89+F90+F91+F92+F93+F94+F95+F96+F97+F98+F99+F100+F101+F102+F103+F113</f>
        <v>7688521</v>
      </c>
      <c r="G82" s="14">
        <f t="shared" si="1"/>
        <v>-795997</v>
      </c>
    </row>
    <row r="83" spans="2:7" ht="14.3">
      <c r="B83" s="12"/>
      <c r="C83" s="12"/>
      <c r="D83" s="13" t="s">
        <v>83</v>
      </c>
      <c r="E83" s="14">
        <v>3507210</v>
      </c>
      <c r="F83" s="14">
        <v>3501829</v>
      </c>
      <c r="G83" s="14">
        <f t="shared" si="1"/>
        <v>5381</v>
      </c>
    </row>
    <row r="84" spans="2:7" ht="14.3">
      <c r="B84" s="12"/>
      <c r="C84" s="12"/>
      <c r="D84" s="13" t="s">
        <v>84</v>
      </c>
      <c r="E84" s="14"/>
      <c r="F84" s="14"/>
      <c r="G84" s="14">
        <f t="shared" si="1"/>
        <v>0</v>
      </c>
    </row>
    <row r="85" spans="2:7" ht="14.3">
      <c r="B85" s="12"/>
      <c r="C85" s="12"/>
      <c r="D85" s="13" t="s">
        <v>85</v>
      </c>
      <c r="E85" s="14"/>
      <c r="F85" s="14"/>
      <c r="G85" s="14">
        <f t="shared" si="1"/>
        <v>0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>
        <v>8683</v>
      </c>
      <c r="F87" s="14">
        <v>309694</v>
      </c>
      <c r="G87" s="14">
        <f t="shared" si="1"/>
        <v>-301011</v>
      </c>
    </row>
    <row r="88" spans="2:7" ht="14.3">
      <c r="B88" s="12"/>
      <c r="C88" s="12"/>
      <c r="D88" s="13" t="s">
        <v>88</v>
      </c>
      <c r="E88" s="14"/>
      <c r="F88" s="14"/>
      <c r="G88" s="14">
        <f t="shared" si="1"/>
        <v>0</v>
      </c>
    </row>
    <row r="89" spans="2:7" ht="14.3">
      <c r="B89" s="12"/>
      <c r="C89" s="12"/>
      <c r="D89" s="13" t="s">
        <v>89</v>
      </c>
      <c r="E89" s="14"/>
      <c r="F89" s="14"/>
      <c r="G89" s="14">
        <f t="shared" si="1"/>
        <v>0</v>
      </c>
    </row>
    <row r="90" spans="2:7" ht="14.3">
      <c r="B90" s="12"/>
      <c r="C90" s="12"/>
      <c r="D90" s="13" t="s">
        <v>90</v>
      </c>
      <c r="E90" s="14">
        <v>24698</v>
      </c>
      <c r="F90" s="14">
        <v>2041</v>
      </c>
      <c r="G90" s="14">
        <f t="shared" si="1"/>
        <v>22657</v>
      </c>
    </row>
    <row r="91" spans="2:7" ht="14.3">
      <c r="B91" s="12"/>
      <c r="C91" s="12"/>
      <c r="D91" s="13" t="s">
        <v>91</v>
      </c>
      <c r="E91" s="14">
        <v>430461</v>
      </c>
      <c r="F91" s="14">
        <v>555544</v>
      </c>
      <c r="G91" s="14">
        <f t="shared" si="1"/>
        <v>-125083</v>
      </c>
    </row>
    <row r="92" spans="2:7" ht="14.3">
      <c r="B92" s="12"/>
      <c r="C92" s="12"/>
      <c r="D92" s="13" t="s">
        <v>92</v>
      </c>
      <c r="E92" s="14"/>
      <c r="F92" s="14"/>
      <c r="G92" s="14">
        <f t="shared" si="1"/>
        <v>0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>
        <v>1701559</v>
      </c>
      <c r="F94" s="14">
        <v>2112899</v>
      </c>
      <c r="G94" s="14">
        <f t="shared" si="1"/>
        <v>-411340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>
        <v>323164</v>
      </c>
      <c r="F96" s="14">
        <v>680492</v>
      </c>
      <c r="G96" s="14">
        <f t="shared" si="1"/>
        <v>-357328</v>
      </c>
    </row>
    <row r="97" spans="2:7" ht="14.3">
      <c r="B97" s="12"/>
      <c r="C97" s="12"/>
      <c r="D97" s="13" t="s">
        <v>97</v>
      </c>
      <c r="E97" s="14">
        <v>324798</v>
      </c>
      <c r="F97" s="14">
        <v>92980</v>
      </c>
      <c r="G97" s="14">
        <f t="shared" si="1"/>
        <v>231818</v>
      </c>
    </row>
    <row r="98" spans="2:7" ht="14.3">
      <c r="B98" s="12"/>
      <c r="C98" s="12"/>
      <c r="D98" s="13" t="s">
        <v>98</v>
      </c>
      <c r="E98" s="14"/>
      <c r="F98" s="14"/>
      <c r="G98" s="14">
        <f t="shared" si="1"/>
        <v>0</v>
      </c>
    </row>
    <row r="99" spans="2:7" ht="14.3">
      <c r="B99" s="12"/>
      <c r="C99" s="12"/>
      <c r="D99" s="13" t="s">
        <v>99</v>
      </c>
      <c r="E99" s="14"/>
      <c r="F99" s="14"/>
      <c r="G99" s="14">
        <f t="shared" si="1"/>
        <v>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>
        <v>567231</v>
      </c>
      <c r="F102" s="14">
        <v>433042</v>
      </c>
      <c r="G102" s="14">
        <f t="shared" si="1"/>
        <v>134189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0</v>
      </c>
      <c r="F103" s="14">
        <f>+F104+F105+F106+F107+F108+F109+F110+F111+F112</f>
        <v>0</v>
      </c>
      <c r="G103" s="14">
        <f t="shared" si="1"/>
        <v>0</v>
      </c>
    </row>
    <row r="104" spans="2:7" ht="14.3">
      <c r="B104" s="12"/>
      <c r="C104" s="12"/>
      <c r="D104" s="13" t="s">
        <v>104</v>
      </c>
      <c r="E104" s="14"/>
      <c r="F104" s="14"/>
      <c r="G104" s="14">
        <f t="shared" si="1"/>
        <v>0</v>
      </c>
    </row>
    <row r="105" spans="2:7" ht="14.3">
      <c r="B105" s="12"/>
      <c r="C105" s="12"/>
      <c r="D105" s="13" t="s">
        <v>105</v>
      </c>
      <c r="E105" s="14"/>
      <c r="F105" s="14"/>
      <c r="G105" s="14">
        <f t="shared" si="1"/>
        <v>0</v>
      </c>
    </row>
    <row r="106" spans="2:7" ht="14.3">
      <c r="B106" s="12"/>
      <c r="C106" s="12"/>
      <c r="D106" s="13" t="s">
        <v>106</v>
      </c>
      <c r="E106" s="14"/>
      <c r="F106" s="14"/>
      <c r="G106" s="14">
        <f t="shared" si="1"/>
        <v>0</v>
      </c>
    </row>
    <row r="107" spans="2:7" ht="14.3">
      <c r="B107" s="12"/>
      <c r="C107" s="12"/>
      <c r="D107" s="13" t="s">
        <v>107</v>
      </c>
      <c r="E107" s="14"/>
      <c r="F107" s="14"/>
      <c r="G107" s="14">
        <f t="shared" si="1"/>
        <v>0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/>
      <c r="F109" s="14"/>
      <c r="G109" s="14">
        <f t="shared" si="1"/>
        <v>0</v>
      </c>
    </row>
    <row r="110" spans="2:7" ht="14.3">
      <c r="B110" s="12"/>
      <c r="C110" s="12"/>
      <c r="D110" s="13" t="s">
        <v>110</v>
      </c>
      <c r="E110" s="14"/>
      <c r="F110" s="14"/>
      <c r="G110" s="14">
        <f t="shared" si="1"/>
        <v>0</v>
      </c>
    </row>
    <row r="111" spans="2:7" ht="14.3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ht="14.3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ht="14.3">
      <c r="B113" s="12"/>
      <c r="C113" s="12"/>
      <c r="D113" s="13" t="s">
        <v>113</v>
      </c>
      <c r="E113" s="14">
        <v>4720</v>
      </c>
      <c r="F113" s="14"/>
      <c r="G113" s="14">
        <f t="shared" si="1"/>
        <v>4720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2640955</v>
      </c>
      <c r="F114" s="14">
        <f>+F115+F116+F117+F118+F119+F120+F121+F122+F123+F124+F125+F126+F127+F128+F129+F130+F131+F132+F133+F134+F135+F136</f>
        <v>2732994</v>
      </c>
      <c r="G114" s="14">
        <f t="shared" si="1"/>
        <v>-92039</v>
      </c>
    </row>
    <row r="115" spans="2:7" ht="14.3">
      <c r="B115" s="12"/>
      <c r="C115" s="12"/>
      <c r="D115" s="13" t="s">
        <v>115</v>
      </c>
      <c r="E115" s="14">
        <v>177979</v>
      </c>
      <c r="F115" s="14">
        <v>96421</v>
      </c>
      <c r="G115" s="14">
        <f t="shared" si="1"/>
        <v>81558</v>
      </c>
    </row>
    <row r="116" spans="2:7" ht="14.3">
      <c r="B116" s="12"/>
      <c r="C116" s="12"/>
      <c r="D116" s="13" t="s">
        <v>116</v>
      </c>
      <c r="E116" s="14">
        <v>17986</v>
      </c>
      <c r="F116" s="14">
        <v>7910</v>
      </c>
      <c r="G116" s="14">
        <f t="shared" si="1"/>
        <v>10076</v>
      </c>
    </row>
    <row r="117" spans="2:7" ht="14.3">
      <c r="B117" s="12"/>
      <c r="C117" s="12"/>
      <c r="D117" s="13" t="s">
        <v>117</v>
      </c>
      <c r="E117" s="14"/>
      <c r="F117" s="14"/>
      <c r="G117" s="14">
        <f t="shared" si="1"/>
        <v>0</v>
      </c>
    </row>
    <row r="118" spans="2:7" ht="14.3">
      <c r="B118" s="12"/>
      <c r="C118" s="12"/>
      <c r="D118" s="13" t="s">
        <v>118</v>
      </c>
      <c r="E118" s="14"/>
      <c r="F118" s="14"/>
      <c r="G118" s="14">
        <f t="shared" si="1"/>
        <v>0</v>
      </c>
    </row>
    <row r="119" spans="2:7" ht="14.3">
      <c r="B119" s="12"/>
      <c r="C119" s="12"/>
      <c r="D119" s="13" t="s">
        <v>119</v>
      </c>
      <c r="E119" s="14">
        <v>32120</v>
      </c>
      <c r="F119" s="14">
        <v>271533</v>
      </c>
      <c r="G119" s="14">
        <f t="shared" si="1"/>
        <v>-239413</v>
      </c>
    </row>
    <row r="120" spans="2:7" ht="14.3">
      <c r="B120" s="12"/>
      <c r="C120" s="12"/>
      <c r="D120" s="13" t="s">
        <v>120</v>
      </c>
      <c r="E120" s="14">
        <v>17483</v>
      </c>
      <c r="F120" s="14">
        <v>12678</v>
      </c>
      <c r="G120" s="14">
        <f t="shared" si="1"/>
        <v>4805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>
        <v>388595</v>
      </c>
      <c r="F123" s="14">
        <v>541546</v>
      </c>
      <c r="G123" s="14">
        <f t="shared" si="1"/>
        <v>-152951</v>
      </c>
    </row>
    <row r="124" spans="2:7" ht="14.3">
      <c r="B124" s="12"/>
      <c r="C124" s="12"/>
      <c r="D124" s="13" t="s">
        <v>122</v>
      </c>
      <c r="E124" s="14">
        <v>257143</v>
      </c>
      <c r="F124" s="14">
        <v>268107</v>
      </c>
      <c r="G124" s="14">
        <f t="shared" si="1"/>
        <v>-10964</v>
      </c>
    </row>
    <row r="125" spans="2:7" ht="14.3">
      <c r="B125" s="12"/>
      <c r="C125" s="12"/>
      <c r="D125" s="13" t="s">
        <v>123</v>
      </c>
      <c r="E125" s="14">
        <v>107</v>
      </c>
      <c r="F125" s="14">
        <v>367</v>
      </c>
      <c r="G125" s="14">
        <f t="shared" si="1"/>
        <v>-260</v>
      </c>
    </row>
    <row r="126" spans="2:7" ht="14.3">
      <c r="B126" s="12"/>
      <c r="C126" s="12"/>
      <c r="D126" s="13" t="s">
        <v>124</v>
      </c>
      <c r="E126" s="14">
        <v>3850</v>
      </c>
      <c r="F126" s="14">
        <v>6960</v>
      </c>
      <c r="G126" s="14">
        <f t="shared" si="1"/>
        <v>-3110</v>
      </c>
    </row>
    <row r="127" spans="2:7" ht="14.3">
      <c r="B127" s="12"/>
      <c r="C127" s="12"/>
      <c r="D127" s="13" t="s">
        <v>125</v>
      </c>
      <c r="E127" s="14">
        <v>1016900</v>
      </c>
      <c r="F127" s="14">
        <v>920214</v>
      </c>
      <c r="G127" s="14">
        <f t="shared" si="1"/>
        <v>96686</v>
      </c>
    </row>
    <row r="128" spans="2:7" ht="14.3">
      <c r="B128" s="12"/>
      <c r="C128" s="12"/>
      <c r="D128" s="13" t="s">
        <v>126</v>
      </c>
      <c r="E128" s="14">
        <v>17936</v>
      </c>
      <c r="F128" s="14">
        <v>23601</v>
      </c>
      <c r="G128" s="14">
        <f t="shared" si="1"/>
        <v>-5665</v>
      </c>
    </row>
    <row r="129" spans="2:7" ht="14.3">
      <c r="B129" s="12"/>
      <c r="C129" s="12"/>
      <c r="D129" s="13" t="s">
        <v>97</v>
      </c>
      <c r="E129" s="14"/>
      <c r="F129" s="14"/>
      <c r="G129" s="14">
        <f t="shared" si="1"/>
        <v>0</v>
      </c>
    </row>
    <row r="130" spans="2:7" ht="14.3">
      <c r="B130" s="12"/>
      <c r="C130" s="12"/>
      <c r="D130" s="13" t="s">
        <v>98</v>
      </c>
      <c r="E130" s="14">
        <v>104060</v>
      </c>
      <c r="F130" s="14">
        <v>113520</v>
      </c>
      <c r="G130" s="14">
        <f t="shared" si="1"/>
        <v>-9460</v>
      </c>
    </row>
    <row r="131" spans="2:7" ht="14.3">
      <c r="B131" s="12"/>
      <c r="C131" s="12"/>
      <c r="D131" s="13" t="s">
        <v>127</v>
      </c>
      <c r="E131" s="14"/>
      <c r="F131" s="14"/>
      <c r="G131" s="14">
        <f t="shared" si="1"/>
        <v>0</v>
      </c>
    </row>
    <row r="132" spans="2:7" ht="14.3">
      <c r="B132" s="12"/>
      <c r="C132" s="12"/>
      <c r="D132" s="13" t="s">
        <v>128</v>
      </c>
      <c r="E132" s="14">
        <v>66700</v>
      </c>
      <c r="F132" s="14"/>
      <c r="G132" s="14">
        <f t="shared" si="1"/>
        <v>66700</v>
      </c>
    </row>
    <row r="133" spans="2:7" ht="14.3">
      <c r="B133" s="12"/>
      <c r="C133" s="12"/>
      <c r="D133" s="13" t="s">
        <v>129</v>
      </c>
      <c r="E133" s="14">
        <v>448155</v>
      </c>
      <c r="F133" s="14">
        <v>400125</v>
      </c>
      <c r="G133" s="14">
        <f t="shared" si="1"/>
        <v>48030</v>
      </c>
    </row>
    <row r="134" spans="2:7" ht="14.3">
      <c r="B134" s="12"/>
      <c r="C134" s="12"/>
      <c r="D134" s="13" t="s">
        <v>130</v>
      </c>
      <c r="E134" s="14">
        <v>14566</v>
      </c>
      <c r="F134" s="14">
        <v>7480</v>
      </c>
      <c r="G134" s="14">
        <f t="shared" si="1"/>
        <v>7086</v>
      </c>
    </row>
    <row r="135" spans="2:7" ht="14.3">
      <c r="B135" s="12"/>
      <c r="C135" s="12"/>
      <c r="D135" s="13" t="s">
        <v>131</v>
      </c>
      <c r="E135" s="14">
        <v>77375</v>
      </c>
      <c r="F135" s="14">
        <v>62532</v>
      </c>
      <c r="G135" s="14">
        <f t="shared" ref="G135:G198" si="2">E135-F135</f>
        <v>14843</v>
      </c>
    </row>
    <row r="136" spans="2:7" ht="14.3">
      <c r="B136" s="12"/>
      <c r="C136" s="12"/>
      <c r="D136" s="13" t="s">
        <v>113</v>
      </c>
      <c r="E136" s="14"/>
      <c r="F136" s="14"/>
      <c r="G136" s="14">
        <f t="shared" si="2"/>
        <v>0</v>
      </c>
    </row>
    <row r="137" spans="2:7" ht="14.3">
      <c r="B137" s="12"/>
      <c r="C137" s="12"/>
      <c r="D137" s="13" t="s">
        <v>132</v>
      </c>
      <c r="E137" s="14">
        <f>+E138+E143</f>
        <v>0</v>
      </c>
      <c r="F137" s="14">
        <f>+F138+F143</f>
        <v>0</v>
      </c>
      <c r="G137" s="14">
        <f t="shared" si="2"/>
        <v>0</v>
      </c>
    </row>
    <row r="138" spans="2:7" ht="14.3">
      <c r="B138" s="12"/>
      <c r="C138" s="12"/>
      <c r="D138" s="13" t="s">
        <v>133</v>
      </c>
      <c r="E138" s="14">
        <f>+E139+E140+E141-E142</f>
        <v>0</v>
      </c>
      <c r="F138" s="14">
        <f>+F139+F140+F141-F142</f>
        <v>0</v>
      </c>
      <c r="G138" s="14">
        <f t="shared" si="2"/>
        <v>0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/>
      <c r="F140" s="14"/>
      <c r="G140" s="14">
        <f t="shared" si="2"/>
        <v>0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5529538</v>
      </c>
      <c r="F146" s="14">
        <f>+F147</f>
        <v>5623444</v>
      </c>
      <c r="G146" s="14">
        <f t="shared" si="2"/>
        <v>-93906</v>
      </c>
    </row>
    <row r="147" spans="2:7" ht="14.3">
      <c r="B147" s="12"/>
      <c r="C147" s="12"/>
      <c r="D147" s="13" t="s">
        <v>142</v>
      </c>
      <c r="E147" s="14">
        <v>5529538</v>
      </c>
      <c r="F147" s="14">
        <v>5623444</v>
      </c>
      <c r="G147" s="14">
        <f t="shared" si="2"/>
        <v>-93906</v>
      </c>
    </row>
    <row r="148" spans="2:7" ht="14.3">
      <c r="B148" s="12"/>
      <c r="C148" s="12"/>
      <c r="D148" s="13" t="s">
        <v>143</v>
      </c>
      <c r="E148" s="14">
        <f>+E149</f>
        <v>-867412</v>
      </c>
      <c r="F148" s="14">
        <f>+F149</f>
        <v>-957979</v>
      </c>
      <c r="G148" s="14">
        <f t="shared" si="2"/>
        <v>90567</v>
      </c>
    </row>
    <row r="149" spans="2:7" ht="14.3">
      <c r="B149" s="12"/>
      <c r="C149" s="12"/>
      <c r="D149" s="13" t="s">
        <v>144</v>
      </c>
      <c r="E149" s="14">
        <v>-867412</v>
      </c>
      <c r="F149" s="14">
        <v>-957979</v>
      </c>
      <c r="G149" s="14">
        <f t="shared" si="2"/>
        <v>90567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44407213</v>
      </c>
      <c r="F158" s="17">
        <f>+F74+F82+F114+F137+F144+F146+F148+F150+F151+F152+F154+F156</f>
        <v>43952720</v>
      </c>
      <c r="G158" s="17">
        <f t="shared" si="2"/>
        <v>454493</v>
      </c>
    </row>
    <row r="159" spans="2:7" ht="14.3">
      <c r="B159" s="15"/>
      <c r="C159" s="18" t="s">
        <v>154</v>
      </c>
      <c r="D159" s="19"/>
      <c r="E159" s="20">
        <f xml:space="preserve"> +E73 - E158</f>
        <v>3129032</v>
      </c>
      <c r="F159" s="20">
        <f xml:space="preserve"> +F73 - F158</f>
        <v>3382793</v>
      </c>
      <c r="G159" s="20">
        <f t="shared" si="2"/>
        <v>-253761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485</v>
      </c>
      <c r="F162" s="14">
        <f>+F163</f>
        <v>460</v>
      </c>
      <c r="G162" s="14">
        <f t="shared" si="2"/>
        <v>25</v>
      </c>
    </row>
    <row r="163" spans="2:7" ht="14.3">
      <c r="B163" s="12"/>
      <c r="C163" s="12"/>
      <c r="D163" s="13" t="s">
        <v>159</v>
      </c>
      <c r="E163" s="14">
        <v>485</v>
      </c>
      <c r="F163" s="14">
        <v>460</v>
      </c>
      <c r="G163" s="14">
        <f t="shared" si="2"/>
        <v>25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200</v>
      </c>
      <c r="F169" s="14">
        <f>+F170+F171+F172+F173</f>
        <v>9600</v>
      </c>
      <c r="G169" s="14">
        <f t="shared" si="2"/>
        <v>-9400</v>
      </c>
    </row>
    <row r="170" spans="2:7" ht="14.3">
      <c r="B170" s="12"/>
      <c r="C170" s="12"/>
      <c r="D170" s="13" t="s">
        <v>166</v>
      </c>
      <c r="E170" s="14"/>
      <c r="F170" s="14"/>
      <c r="G170" s="14">
        <f t="shared" si="2"/>
        <v>0</v>
      </c>
    </row>
    <row r="171" spans="2:7" ht="14.3">
      <c r="B171" s="12"/>
      <c r="C171" s="12"/>
      <c r="D171" s="13" t="s">
        <v>167</v>
      </c>
      <c r="E171" s="14">
        <v>200</v>
      </c>
      <c r="F171" s="14">
        <v>9600</v>
      </c>
      <c r="G171" s="14">
        <f t="shared" si="2"/>
        <v>-9400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/>
      <c r="F173" s="14"/>
      <c r="G173" s="14">
        <f t="shared" si="2"/>
        <v>0</v>
      </c>
    </row>
    <row r="174" spans="2:7" ht="14.3">
      <c r="B174" s="12"/>
      <c r="C174" s="15"/>
      <c r="D174" s="16" t="s">
        <v>170</v>
      </c>
      <c r="E174" s="17">
        <f>+E160+E162+E164+E165+E166+E167+E168+E169</f>
        <v>685</v>
      </c>
      <c r="F174" s="17">
        <f>+F160+F162+F164+F165+F166+F167+F168+F169</f>
        <v>10060</v>
      </c>
      <c r="G174" s="17">
        <f t="shared" si="2"/>
        <v>-9375</v>
      </c>
    </row>
    <row r="175" spans="2:7" ht="14.3">
      <c r="B175" s="12"/>
      <c r="C175" s="9" t="s">
        <v>73</v>
      </c>
      <c r="D175" s="13" t="s">
        <v>171</v>
      </c>
      <c r="E175" s="14">
        <f>+E176</f>
        <v>169543</v>
      </c>
      <c r="F175" s="14">
        <f>+F176</f>
        <v>189132</v>
      </c>
      <c r="G175" s="14">
        <f t="shared" si="2"/>
        <v>-19589</v>
      </c>
    </row>
    <row r="176" spans="2:7" ht="14.3">
      <c r="B176" s="12"/>
      <c r="C176" s="12"/>
      <c r="D176" s="13" t="s">
        <v>172</v>
      </c>
      <c r="E176" s="14">
        <v>169543</v>
      </c>
      <c r="F176" s="14">
        <v>189132</v>
      </c>
      <c r="G176" s="14">
        <f t="shared" si="2"/>
        <v>-19589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0</v>
      </c>
      <c r="F182" s="14">
        <f>+F183+F184+F185</f>
        <v>0</v>
      </c>
      <c r="G182" s="14">
        <f t="shared" si="2"/>
        <v>0</v>
      </c>
    </row>
    <row r="183" spans="2:7" ht="14.3">
      <c r="B183" s="12"/>
      <c r="C183" s="12"/>
      <c r="D183" s="13" t="s">
        <v>179</v>
      </c>
      <c r="E183" s="14"/>
      <c r="F183" s="14"/>
      <c r="G183" s="14">
        <f t="shared" si="2"/>
        <v>0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/>
      <c r="F185" s="14"/>
      <c r="G185" s="14">
        <f t="shared" si="2"/>
        <v>0</v>
      </c>
    </row>
    <row r="186" spans="2:7" ht="14.3">
      <c r="B186" s="12"/>
      <c r="C186" s="15"/>
      <c r="D186" s="16" t="s">
        <v>182</v>
      </c>
      <c r="E186" s="17">
        <f>+E175+E177+E178+E179+E180+E181+E182</f>
        <v>169543</v>
      </c>
      <c r="F186" s="17">
        <f>+F175+F177+F178+F179+F180+F181+F182</f>
        <v>189132</v>
      </c>
      <c r="G186" s="17">
        <f t="shared" si="2"/>
        <v>-19589</v>
      </c>
    </row>
    <row r="187" spans="2:7" ht="14.3">
      <c r="B187" s="15"/>
      <c r="C187" s="18" t="s">
        <v>183</v>
      </c>
      <c r="D187" s="21"/>
      <c r="E187" s="22">
        <f xml:space="preserve"> +E174 - E186</f>
        <v>-168858</v>
      </c>
      <c r="F187" s="22">
        <f xml:space="preserve"> +F174 - F186</f>
        <v>-179072</v>
      </c>
      <c r="G187" s="22">
        <f t="shared" si="2"/>
        <v>10214</v>
      </c>
    </row>
    <row r="188" spans="2:7" ht="14.3">
      <c r="B188" s="18" t="s">
        <v>184</v>
      </c>
      <c r="C188" s="23"/>
      <c r="D188" s="19"/>
      <c r="E188" s="20">
        <f xml:space="preserve"> +E159 +E187</f>
        <v>2960174</v>
      </c>
      <c r="F188" s="20">
        <f xml:space="preserve"> +F159 +F187</f>
        <v>3203721</v>
      </c>
      <c r="G188" s="20">
        <f t="shared" si="2"/>
        <v>-243547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0</v>
      </c>
      <c r="F189" s="14">
        <f>+F190+F191</f>
        <v>0</v>
      </c>
      <c r="G189" s="14">
        <f t="shared" si="2"/>
        <v>0</v>
      </c>
    </row>
    <row r="190" spans="2:7" ht="14.3">
      <c r="B190" s="12"/>
      <c r="C190" s="12"/>
      <c r="D190" s="13" t="s">
        <v>187</v>
      </c>
      <c r="E190" s="14"/>
      <c r="F190" s="14"/>
      <c r="G190" s="14">
        <f t="shared" si="2"/>
        <v>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0</v>
      </c>
      <c r="F212" s="14">
        <f>+F213</f>
        <v>0</v>
      </c>
      <c r="G212" s="14">
        <f t="shared" si="3"/>
        <v>0</v>
      </c>
    </row>
    <row r="213" spans="2:7" ht="14.3">
      <c r="B213" s="12"/>
      <c r="C213" s="12"/>
      <c r="D213" s="13" t="s">
        <v>210</v>
      </c>
      <c r="E213" s="14"/>
      <c r="F213" s="14"/>
      <c r="G213" s="14">
        <f t="shared" si="3"/>
        <v>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0</v>
      </c>
      <c r="F216" s="14">
        <f>+F217</f>
        <v>0</v>
      </c>
      <c r="G216" s="14">
        <f t="shared" si="3"/>
        <v>0</v>
      </c>
    </row>
    <row r="217" spans="2:7" ht="14.3">
      <c r="B217" s="12"/>
      <c r="C217" s="12"/>
      <c r="D217" s="13" t="s">
        <v>214</v>
      </c>
      <c r="E217" s="14"/>
      <c r="F217" s="14"/>
      <c r="G217" s="14">
        <f t="shared" si="3"/>
        <v>0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0</v>
      </c>
      <c r="F221" s="17">
        <f>+F189+F192+F195+F197+F198+F210+F212+F214+F216+F218</f>
        <v>0</v>
      </c>
      <c r="G221" s="17">
        <f t="shared" si="3"/>
        <v>0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0</v>
      </c>
      <c r="F228" s="14">
        <f>+F229+F230+F231+F232+F233+F234+F235+F236+F237</f>
        <v>1</v>
      </c>
      <c r="G228" s="14">
        <f t="shared" si="3"/>
        <v>-1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/>
      <c r="F234" s="14">
        <v>1</v>
      </c>
      <c r="G234" s="14">
        <f t="shared" si="3"/>
        <v>-1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0</v>
      </c>
      <c r="F240" s="14">
        <f>+F241+F242</f>
        <v>0</v>
      </c>
      <c r="G240" s="14">
        <f t="shared" si="3"/>
        <v>0</v>
      </c>
    </row>
    <row r="241" spans="2:7" ht="14.3">
      <c r="B241" s="12"/>
      <c r="C241" s="12"/>
      <c r="D241" s="13" t="s">
        <v>238</v>
      </c>
      <c r="E241" s="14"/>
      <c r="F241" s="14"/>
      <c r="G241" s="14">
        <f t="shared" si="3"/>
        <v>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0</v>
      </c>
      <c r="F247" s="14">
        <f>+F248</f>
        <v>0</v>
      </c>
      <c r="G247" s="14">
        <f t="shared" si="3"/>
        <v>0</v>
      </c>
    </row>
    <row r="248" spans="2:7" ht="14.3">
      <c r="B248" s="12"/>
      <c r="C248" s="12"/>
      <c r="D248" s="13" t="s">
        <v>245</v>
      </c>
      <c r="E248" s="14"/>
      <c r="F248" s="14"/>
      <c r="G248" s="14">
        <f t="shared" si="3"/>
        <v>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0</v>
      </c>
      <c r="F251" s="14">
        <f>+F252</f>
        <v>0</v>
      </c>
      <c r="G251" s="14">
        <f t="shared" si="3"/>
        <v>0</v>
      </c>
    </row>
    <row r="252" spans="2:7" ht="14.3">
      <c r="B252" s="12"/>
      <c r="C252" s="12"/>
      <c r="D252" s="13" t="s">
        <v>249</v>
      </c>
      <c r="E252" s="14"/>
      <c r="F252" s="14"/>
      <c r="G252" s="14">
        <f t="shared" si="3"/>
        <v>0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0</v>
      </c>
      <c r="F254" s="17">
        <f>+F222+F226+F228+F238+F240+F243+F245+F247+F249+F251+F253</f>
        <v>1</v>
      </c>
      <c r="G254" s="17">
        <f t="shared" si="3"/>
        <v>-1</v>
      </c>
    </row>
    <row r="255" spans="2:7" ht="14.3">
      <c r="B255" s="15"/>
      <c r="C255" s="24" t="s">
        <v>252</v>
      </c>
      <c r="D255" s="25"/>
      <c r="E255" s="26">
        <f xml:space="preserve"> +E221 - E254</f>
        <v>0</v>
      </c>
      <c r="F255" s="26">
        <f xml:space="preserve"> +F221 - F254</f>
        <v>-1</v>
      </c>
      <c r="G255" s="26">
        <f t="shared" si="3"/>
        <v>1</v>
      </c>
    </row>
    <row r="256" spans="2:7" ht="14.3">
      <c r="B256" s="18" t="s">
        <v>253</v>
      </c>
      <c r="C256" s="27"/>
      <c r="D256" s="28"/>
      <c r="E256" s="29">
        <f xml:space="preserve"> +E188 +E255</f>
        <v>2960174</v>
      </c>
      <c r="F256" s="29">
        <f xml:space="preserve"> +F188 +F255</f>
        <v>3203720</v>
      </c>
      <c r="G256" s="29">
        <f t="shared" si="3"/>
        <v>-243546</v>
      </c>
    </row>
    <row r="257" spans="2:7" ht="14.3">
      <c r="B257" s="30" t="s">
        <v>254</v>
      </c>
      <c r="C257" s="27" t="s">
        <v>255</v>
      </c>
      <c r="D257" s="28"/>
      <c r="E257" s="29">
        <v>63446658</v>
      </c>
      <c r="F257" s="29">
        <v>60242938</v>
      </c>
      <c r="G257" s="29">
        <f t="shared" si="3"/>
        <v>3203720</v>
      </c>
    </row>
    <row r="258" spans="2:7" ht="14.3">
      <c r="B258" s="31"/>
      <c r="C258" s="27" t="s">
        <v>256</v>
      </c>
      <c r="D258" s="28"/>
      <c r="E258" s="29">
        <f xml:space="preserve"> +E256 +E257</f>
        <v>66406832</v>
      </c>
      <c r="F258" s="29">
        <f xml:space="preserve"> +F256 +F257</f>
        <v>63446658</v>
      </c>
      <c r="G258" s="29">
        <f t="shared" si="3"/>
        <v>2960174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2000000</v>
      </c>
      <c r="F260" s="29">
        <f>+F261+F262+F263+F264+F265+F266+F267</f>
        <v>0</v>
      </c>
      <c r="G260" s="29">
        <f t="shared" si="3"/>
        <v>2000000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>
        <v>1000000</v>
      </c>
      <c r="F262" s="26"/>
      <c r="G262" s="26">
        <f t="shared" si="3"/>
        <v>1000000</v>
      </c>
    </row>
    <row r="263" spans="2:7" ht="14.3">
      <c r="B263" s="31"/>
      <c r="C263" s="32" t="s">
        <v>261</v>
      </c>
      <c r="D263" s="25"/>
      <c r="E263" s="26">
        <v>1000000</v>
      </c>
      <c r="F263" s="26"/>
      <c r="G263" s="26">
        <f t="shared" ref="G263:G275" si="4">E263-F263</f>
        <v>1000000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3000000</v>
      </c>
      <c r="F268" s="29">
        <f>+F269+F270+F271+F272+F273+F274</f>
        <v>0</v>
      </c>
      <c r="G268" s="29">
        <f t="shared" si="4"/>
        <v>3000000</v>
      </c>
    </row>
    <row r="269" spans="2:7" ht="14.3">
      <c r="B269" s="31"/>
      <c r="C269" s="32" t="s">
        <v>267</v>
      </c>
      <c r="D269" s="25"/>
      <c r="E269" s="26"/>
      <c r="F269" s="26"/>
      <c r="G269" s="26">
        <f t="shared" si="4"/>
        <v>0</v>
      </c>
    </row>
    <row r="270" spans="2:7" ht="14.3">
      <c r="B270" s="31"/>
      <c r="C270" s="32" t="s">
        <v>268</v>
      </c>
      <c r="D270" s="25"/>
      <c r="E270" s="26">
        <v>1000000</v>
      </c>
      <c r="F270" s="26"/>
      <c r="G270" s="26">
        <f t="shared" si="4"/>
        <v>1000000</v>
      </c>
    </row>
    <row r="271" spans="2:7" ht="14.3">
      <c r="B271" s="31"/>
      <c r="C271" s="32" t="s">
        <v>269</v>
      </c>
      <c r="D271" s="25"/>
      <c r="E271" s="26">
        <v>2000000</v>
      </c>
      <c r="F271" s="26"/>
      <c r="G271" s="26">
        <f t="shared" si="4"/>
        <v>2000000</v>
      </c>
    </row>
    <row r="272" spans="2:7" ht="14.3">
      <c r="B272" s="31"/>
      <c r="C272" s="32" t="s">
        <v>270</v>
      </c>
      <c r="D272" s="25"/>
      <c r="E272" s="26"/>
      <c r="F272" s="26"/>
      <c r="G272" s="26">
        <f t="shared" si="4"/>
        <v>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65406832</v>
      </c>
      <c r="F275" s="29">
        <f xml:space="preserve"> +F258 +F259 +F260 - F268</f>
        <v>63446658</v>
      </c>
      <c r="G275" s="29">
        <f t="shared" si="4"/>
        <v>1960174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279</v>
      </c>
      <c r="C2" s="4"/>
      <c r="D2" s="4"/>
      <c r="E2" s="4"/>
      <c r="F2" s="4"/>
      <c r="G2" s="4"/>
    </row>
    <row r="3" spans="2:7" ht="21.75">
      <c r="B3" s="5" t="s">
        <v>275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276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277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0</v>
      </c>
      <c r="F6" s="11">
        <f>+F7+F8</f>
        <v>0</v>
      </c>
      <c r="G6" s="11">
        <f>E6-F6</f>
        <v>0</v>
      </c>
    </row>
    <row r="7" spans="2:7" ht="14.3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ht="14.3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3">
      <c r="B9" s="12"/>
      <c r="C9" s="12"/>
      <c r="D9" s="13" t="s">
        <v>13</v>
      </c>
      <c r="E9" s="14">
        <f>+E10+E19+E24+E25+E29+E30+E36</f>
        <v>91973392</v>
      </c>
      <c r="F9" s="14">
        <f>+F10+F19+F24+F25+F29+F30+F36</f>
        <v>81976793</v>
      </c>
      <c r="G9" s="14">
        <f t="shared" si="0"/>
        <v>9996599</v>
      </c>
    </row>
    <row r="10" spans="2:7" ht="14.3">
      <c r="B10" s="12"/>
      <c r="C10" s="12"/>
      <c r="D10" s="13" t="s">
        <v>14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</row>
    <row r="11" spans="2:7" ht="14.3">
      <c r="B11" s="12"/>
      <c r="C11" s="12"/>
      <c r="D11" s="13" t="s">
        <v>15</v>
      </c>
      <c r="E11" s="14"/>
      <c r="F11" s="14"/>
      <c r="G11" s="14">
        <f t="shared" si="0"/>
        <v>0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89937204</v>
      </c>
      <c r="F19" s="14">
        <f>+F20+F21+F22+F23</f>
        <v>78344289</v>
      </c>
      <c r="G19" s="14">
        <f t="shared" si="0"/>
        <v>11592915</v>
      </c>
    </row>
    <row r="20" spans="2:7" ht="14.3">
      <c r="B20" s="12"/>
      <c r="C20" s="12"/>
      <c r="D20" s="13" t="s">
        <v>24</v>
      </c>
      <c r="E20" s="14">
        <v>89937204</v>
      </c>
      <c r="F20" s="14">
        <v>78344289</v>
      </c>
      <c r="G20" s="14">
        <f t="shared" si="0"/>
        <v>11592915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ht="14.3">
      <c r="B25" s="12"/>
      <c r="C25" s="12"/>
      <c r="D25" s="13" t="s">
        <v>29</v>
      </c>
      <c r="E25" s="14">
        <f>+E26+E27+E28</f>
        <v>0</v>
      </c>
      <c r="F25" s="14">
        <f>+F26+F27+F28</f>
        <v>0</v>
      </c>
      <c r="G25" s="14">
        <f t="shared" si="0"/>
        <v>0</v>
      </c>
    </row>
    <row r="26" spans="2:7" ht="14.3">
      <c r="B26" s="12"/>
      <c r="C26" s="12"/>
      <c r="D26" s="13" t="s">
        <v>30</v>
      </c>
      <c r="E26" s="14"/>
      <c r="F26" s="14"/>
      <c r="G26" s="14">
        <f t="shared" si="0"/>
        <v>0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>
        <v>263190</v>
      </c>
      <c r="F29" s="14">
        <v>182150</v>
      </c>
      <c r="G29" s="14">
        <f t="shared" si="0"/>
        <v>81040</v>
      </c>
    </row>
    <row r="30" spans="2:7" ht="14.3">
      <c r="B30" s="12"/>
      <c r="C30" s="12"/>
      <c r="D30" s="13" t="s">
        <v>34</v>
      </c>
      <c r="E30" s="14">
        <f>+E31+E32+E33+E34+E35</f>
        <v>1772998</v>
      </c>
      <c r="F30" s="14">
        <f>+F31+F32+F33+F34+F35</f>
        <v>3450354</v>
      </c>
      <c r="G30" s="14">
        <f t="shared" si="0"/>
        <v>-1677356</v>
      </c>
    </row>
    <row r="31" spans="2:7" ht="14.3">
      <c r="B31" s="12"/>
      <c r="C31" s="12"/>
      <c r="D31" s="13" t="s">
        <v>35</v>
      </c>
      <c r="E31" s="14">
        <v>1699938</v>
      </c>
      <c r="F31" s="14">
        <v>3103874</v>
      </c>
      <c r="G31" s="14">
        <f t="shared" si="0"/>
        <v>-1403936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>
        <v>69179</v>
      </c>
      <c r="F33" s="14">
        <v>332552</v>
      </c>
      <c r="G33" s="14">
        <f t="shared" si="0"/>
        <v>-263373</v>
      </c>
    </row>
    <row r="34" spans="2:7" ht="14.3">
      <c r="B34" s="12"/>
      <c r="C34" s="12"/>
      <c r="D34" s="13" t="s">
        <v>38</v>
      </c>
      <c r="E34" s="14">
        <v>3881</v>
      </c>
      <c r="F34" s="14">
        <v>13928</v>
      </c>
      <c r="G34" s="14">
        <f t="shared" si="0"/>
        <v>-10047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</row>
    <row r="51" spans="2:7" ht="14.3">
      <c r="B51" s="12"/>
      <c r="C51" s="12"/>
      <c r="D51" s="13" t="s">
        <v>35</v>
      </c>
      <c r="E51" s="14"/>
      <c r="F51" s="14"/>
      <c r="G51" s="14">
        <f t="shared" si="0"/>
        <v>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/>
      <c r="F53" s="14"/>
      <c r="G53" s="14">
        <f t="shared" si="0"/>
        <v>0</v>
      </c>
    </row>
    <row r="54" spans="2:7" ht="14.3">
      <c r="B54" s="12"/>
      <c r="C54" s="12"/>
      <c r="D54" s="13" t="s">
        <v>38</v>
      </c>
      <c r="E54" s="14"/>
      <c r="F54" s="14"/>
      <c r="G54" s="14">
        <f t="shared" si="0"/>
        <v>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0</v>
      </c>
      <c r="F57" s="14">
        <f>+F58</f>
        <v>0</v>
      </c>
      <c r="G57" s="14">
        <f t="shared" si="0"/>
        <v>0</v>
      </c>
    </row>
    <row r="58" spans="2:7" ht="14.3">
      <c r="B58" s="12"/>
      <c r="C58" s="12"/>
      <c r="D58" s="13" t="s">
        <v>57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</row>
    <row r="59" spans="2:7" ht="14.3">
      <c r="B59" s="12"/>
      <c r="C59" s="12"/>
      <c r="D59" s="13" t="s">
        <v>58</v>
      </c>
      <c r="E59" s="14"/>
      <c r="F59" s="14"/>
      <c r="G59" s="14">
        <f t="shared" si="0"/>
        <v>0</v>
      </c>
    </row>
    <row r="60" spans="2:7" ht="14.3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3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3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3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3">
      <c r="B66" s="12"/>
      <c r="C66" s="12"/>
      <c r="D66" s="13" t="s">
        <v>65</v>
      </c>
      <c r="E66" s="14"/>
      <c r="F66" s="14"/>
      <c r="G66" s="14">
        <f t="shared" si="0"/>
        <v>0</v>
      </c>
    </row>
    <row r="67" spans="2:7" ht="14.3">
      <c r="B67" s="12"/>
      <c r="C67" s="12"/>
      <c r="D67" s="13" t="s">
        <v>66</v>
      </c>
      <c r="E67" s="14"/>
      <c r="F67" s="14"/>
      <c r="G67" s="14">
        <f t="shared" si="0"/>
        <v>0</v>
      </c>
    </row>
    <row r="68" spans="2:7" ht="14.3">
      <c r="B68" s="12"/>
      <c r="C68" s="12"/>
      <c r="D68" s="13" t="s">
        <v>67</v>
      </c>
      <c r="E68" s="14"/>
      <c r="F68" s="14"/>
      <c r="G68" s="14">
        <f t="shared" si="0"/>
        <v>0</v>
      </c>
    </row>
    <row r="69" spans="2:7" ht="14.3">
      <c r="B69" s="12"/>
      <c r="C69" s="12"/>
      <c r="D69" s="13" t="s">
        <v>68</v>
      </c>
      <c r="E69" s="14">
        <f>+E70</f>
        <v>0</v>
      </c>
      <c r="F69" s="14">
        <f>+F70</f>
        <v>0</v>
      </c>
      <c r="G69" s="14">
        <f t="shared" si="0"/>
        <v>0</v>
      </c>
    </row>
    <row r="70" spans="2:7" ht="14.3">
      <c r="B70" s="12"/>
      <c r="C70" s="12"/>
      <c r="D70" s="13" t="s">
        <v>69</v>
      </c>
      <c r="E70" s="14"/>
      <c r="F70" s="14"/>
      <c r="G70" s="14">
        <f t="shared" si="0"/>
        <v>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0</v>
      </c>
      <c r="G71" s="14">
        <f t="shared" ref="G71:G134" si="1">E71-F71</f>
        <v>0</v>
      </c>
    </row>
    <row r="72" spans="2:7" ht="14.3">
      <c r="B72" s="12"/>
      <c r="C72" s="12"/>
      <c r="D72" s="13" t="s">
        <v>71</v>
      </c>
      <c r="E72" s="14"/>
      <c r="F72" s="14"/>
      <c r="G72" s="14">
        <f t="shared" si="1"/>
        <v>0</v>
      </c>
    </row>
    <row r="73" spans="2:7" ht="14.3">
      <c r="B73" s="12"/>
      <c r="C73" s="15"/>
      <c r="D73" s="16" t="s">
        <v>72</v>
      </c>
      <c r="E73" s="17">
        <f>+E6+E9+E37+E57+E69+E71</f>
        <v>91973392</v>
      </c>
      <c r="F73" s="17">
        <f>+F6+F9+F37+F57+F69+F71</f>
        <v>81976793</v>
      </c>
      <c r="G73" s="17">
        <f t="shared" si="1"/>
        <v>9996599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63919635</v>
      </c>
      <c r="F74" s="14">
        <f>+F75+F76+F77+F78+F79+F80+F81</f>
        <v>62370111</v>
      </c>
      <c r="G74" s="14">
        <f t="shared" si="1"/>
        <v>1549524</v>
      </c>
    </row>
    <row r="75" spans="2:7" ht="14.3">
      <c r="B75" s="12"/>
      <c r="C75" s="12"/>
      <c r="D75" s="13" t="s">
        <v>75</v>
      </c>
      <c r="E75" s="14"/>
      <c r="F75" s="14"/>
      <c r="G75" s="14">
        <f t="shared" si="1"/>
        <v>0</v>
      </c>
    </row>
    <row r="76" spans="2:7" ht="14.3">
      <c r="B76" s="12"/>
      <c r="C76" s="12"/>
      <c r="D76" s="13" t="s">
        <v>76</v>
      </c>
      <c r="E76" s="14">
        <v>33015938</v>
      </c>
      <c r="F76" s="14">
        <v>33546161</v>
      </c>
      <c r="G76" s="14">
        <f t="shared" si="1"/>
        <v>-530223</v>
      </c>
    </row>
    <row r="77" spans="2:7" ht="14.3">
      <c r="B77" s="12"/>
      <c r="C77" s="12"/>
      <c r="D77" s="13" t="s">
        <v>77</v>
      </c>
      <c r="E77" s="14">
        <v>8700371</v>
      </c>
      <c r="F77" s="14">
        <v>8426611</v>
      </c>
      <c r="G77" s="14">
        <f t="shared" si="1"/>
        <v>273760</v>
      </c>
    </row>
    <row r="78" spans="2:7" ht="14.3">
      <c r="B78" s="12"/>
      <c r="C78" s="12"/>
      <c r="D78" s="13" t="s">
        <v>78</v>
      </c>
      <c r="E78" s="14">
        <v>4343000</v>
      </c>
      <c r="F78" s="14">
        <v>4020000</v>
      </c>
      <c r="G78" s="14">
        <f t="shared" si="1"/>
        <v>323000</v>
      </c>
    </row>
    <row r="79" spans="2:7" ht="14.3">
      <c r="B79" s="12"/>
      <c r="C79" s="12"/>
      <c r="D79" s="13" t="s">
        <v>79</v>
      </c>
      <c r="E79" s="14">
        <v>8701802</v>
      </c>
      <c r="F79" s="14">
        <v>7079222</v>
      </c>
      <c r="G79" s="14">
        <f t="shared" si="1"/>
        <v>1622580</v>
      </c>
    </row>
    <row r="80" spans="2:7" ht="14.3">
      <c r="B80" s="12"/>
      <c r="C80" s="12"/>
      <c r="D80" s="13" t="s">
        <v>80</v>
      </c>
      <c r="E80" s="14">
        <v>2752384</v>
      </c>
      <c r="F80" s="14">
        <v>2500378</v>
      </c>
      <c r="G80" s="14">
        <f t="shared" si="1"/>
        <v>252006</v>
      </c>
    </row>
    <row r="81" spans="2:7" ht="14.3">
      <c r="B81" s="12"/>
      <c r="C81" s="12"/>
      <c r="D81" s="13" t="s">
        <v>81</v>
      </c>
      <c r="E81" s="14">
        <v>6406140</v>
      </c>
      <c r="F81" s="14">
        <v>6797739</v>
      </c>
      <c r="G81" s="14">
        <f t="shared" si="1"/>
        <v>-391599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6337540</v>
      </c>
      <c r="F82" s="14">
        <f>+F83+F84+F85+F86+F87+F88+F89+F90+F91+F92+F93+F94+F95+F96+F97+F98+F99+F100+F101+F102+F103+F113</f>
        <v>5561280</v>
      </c>
      <c r="G82" s="14">
        <f t="shared" si="1"/>
        <v>776260</v>
      </c>
    </row>
    <row r="83" spans="2:7" ht="14.3">
      <c r="B83" s="12"/>
      <c r="C83" s="12"/>
      <c r="D83" s="13" t="s">
        <v>83</v>
      </c>
      <c r="E83" s="14">
        <v>260295</v>
      </c>
      <c r="F83" s="14">
        <v>198823</v>
      </c>
      <c r="G83" s="14">
        <f t="shared" si="1"/>
        <v>61472</v>
      </c>
    </row>
    <row r="84" spans="2:7" ht="14.3">
      <c r="B84" s="12"/>
      <c r="C84" s="12"/>
      <c r="D84" s="13" t="s">
        <v>84</v>
      </c>
      <c r="E84" s="14"/>
      <c r="F84" s="14"/>
      <c r="G84" s="14">
        <f t="shared" si="1"/>
        <v>0</v>
      </c>
    </row>
    <row r="85" spans="2:7" ht="14.3">
      <c r="B85" s="12"/>
      <c r="C85" s="12"/>
      <c r="D85" s="13" t="s">
        <v>85</v>
      </c>
      <c r="E85" s="14"/>
      <c r="F85" s="14"/>
      <c r="G85" s="14">
        <f t="shared" si="1"/>
        <v>0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>
        <v>77100</v>
      </c>
      <c r="F87" s="14">
        <v>211931</v>
      </c>
      <c r="G87" s="14">
        <f t="shared" si="1"/>
        <v>-134831</v>
      </c>
    </row>
    <row r="88" spans="2:7" ht="14.3">
      <c r="B88" s="12"/>
      <c r="C88" s="12"/>
      <c r="D88" s="13" t="s">
        <v>88</v>
      </c>
      <c r="E88" s="14"/>
      <c r="F88" s="14"/>
      <c r="G88" s="14">
        <f t="shared" si="1"/>
        <v>0</v>
      </c>
    </row>
    <row r="89" spans="2:7" ht="14.3">
      <c r="B89" s="12"/>
      <c r="C89" s="12"/>
      <c r="D89" s="13" t="s">
        <v>89</v>
      </c>
      <c r="E89" s="14"/>
      <c r="F89" s="14"/>
      <c r="G89" s="14">
        <f t="shared" si="1"/>
        <v>0</v>
      </c>
    </row>
    <row r="90" spans="2:7" ht="14.3">
      <c r="B90" s="12"/>
      <c r="C90" s="12"/>
      <c r="D90" s="13" t="s">
        <v>90</v>
      </c>
      <c r="E90" s="14">
        <v>138602</v>
      </c>
      <c r="F90" s="14">
        <v>41245</v>
      </c>
      <c r="G90" s="14">
        <f t="shared" si="1"/>
        <v>97357</v>
      </c>
    </row>
    <row r="91" spans="2:7" ht="14.3">
      <c r="B91" s="12"/>
      <c r="C91" s="12"/>
      <c r="D91" s="13" t="s">
        <v>91</v>
      </c>
      <c r="E91" s="14">
        <v>234779</v>
      </c>
      <c r="F91" s="14">
        <v>276644</v>
      </c>
      <c r="G91" s="14">
        <f t="shared" si="1"/>
        <v>-41865</v>
      </c>
    </row>
    <row r="92" spans="2:7" ht="14.3">
      <c r="B92" s="12"/>
      <c r="C92" s="12"/>
      <c r="D92" s="13" t="s">
        <v>92</v>
      </c>
      <c r="E92" s="14">
        <v>430531</v>
      </c>
      <c r="F92" s="14">
        <v>490710</v>
      </c>
      <c r="G92" s="14">
        <f t="shared" si="1"/>
        <v>-60179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>
        <v>1385184</v>
      </c>
      <c r="F94" s="14">
        <v>1702733</v>
      </c>
      <c r="G94" s="14">
        <f t="shared" si="1"/>
        <v>-317549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>
        <v>227001</v>
      </c>
      <c r="F96" s="14">
        <v>97890</v>
      </c>
      <c r="G96" s="14">
        <f t="shared" si="1"/>
        <v>129111</v>
      </c>
    </row>
    <row r="97" spans="2:7" ht="14.3">
      <c r="B97" s="12"/>
      <c r="C97" s="12"/>
      <c r="D97" s="13" t="s">
        <v>97</v>
      </c>
      <c r="E97" s="14">
        <v>887969</v>
      </c>
      <c r="F97" s="14">
        <v>165000</v>
      </c>
      <c r="G97" s="14">
        <f t="shared" si="1"/>
        <v>722969</v>
      </c>
    </row>
    <row r="98" spans="2:7" ht="14.3">
      <c r="B98" s="12"/>
      <c r="C98" s="12"/>
      <c r="D98" s="13" t="s">
        <v>98</v>
      </c>
      <c r="E98" s="14">
        <v>105930</v>
      </c>
      <c r="F98" s="14"/>
      <c r="G98" s="14">
        <f t="shared" si="1"/>
        <v>105930</v>
      </c>
    </row>
    <row r="99" spans="2:7" ht="14.3">
      <c r="B99" s="12"/>
      <c r="C99" s="12"/>
      <c r="D99" s="13" t="s">
        <v>99</v>
      </c>
      <c r="E99" s="14"/>
      <c r="F99" s="14">
        <v>700</v>
      </c>
      <c r="G99" s="14">
        <f t="shared" si="1"/>
        <v>-700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>
        <v>2520475</v>
      </c>
      <c r="F102" s="14">
        <v>2295075</v>
      </c>
      <c r="G102" s="14">
        <f t="shared" si="1"/>
        <v>225400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0</v>
      </c>
      <c r="F103" s="14">
        <f>+F104+F105+F106+F107+F108+F109+F110+F111+F112</f>
        <v>0</v>
      </c>
      <c r="G103" s="14">
        <f t="shared" si="1"/>
        <v>0</v>
      </c>
    </row>
    <row r="104" spans="2:7" ht="14.3">
      <c r="B104" s="12"/>
      <c r="C104" s="12"/>
      <c r="D104" s="13" t="s">
        <v>104</v>
      </c>
      <c r="E104" s="14"/>
      <c r="F104" s="14"/>
      <c r="G104" s="14">
        <f t="shared" si="1"/>
        <v>0</v>
      </c>
    </row>
    <row r="105" spans="2:7" ht="14.3">
      <c r="B105" s="12"/>
      <c r="C105" s="12"/>
      <c r="D105" s="13" t="s">
        <v>105</v>
      </c>
      <c r="E105" s="14"/>
      <c r="F105" s="14"/>
      <c r="G105" s="14">
        <f t="shared" si="1"/>
        <v>0</v>
      </c>
    </row>
    <row r="106" spans="2:7" ht="14.3">
      <c r="B106" s="12"/>
      <c r="C106" s="12"/>
      <c r="D106" s="13" t="s">
        <v>106</v>
      </c>
      <c r="E106" s="14"/>
      <c r="F106" s="14"/>
      <c r="G106" s="14">
        <f t="shared" si="1"/>
        <v>0</v>
      </c>
    </row>
    <row r="107" spans="2:7" ht="14.3">
      <c r="B107" s="12"/>
      <c r="C107" s="12"/>
      <c r="D107" s="13" t="s">
        <v>107</v>
      </c>
      <c r="E107" s="14"/>
      <c r="F107" s="14"/>
      <c r="G107" s="14">
        <f t="shared" si="1"/>
        <v>0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/>
      <c r="F109" s="14"/>
      <c r="G109" s="14">
        <f t="shared" si="1"/>
        <v>0</v>
      </c>
    </row>
    <row r="110" spans="2:7" ht="14.3">
      <c r="B110" s="12"/>
      <c r="C110" s="12"/>
      <c r="D110" s="13" t="s">
        <v>110</v>
      </c>
      <c r="E110" s="14"/>
      <c r="F110" s="14"/>
      <c r="G110" s="14">
        <f t="shared" si="1"/>
        <v>0</v>
      </c>
    </row>
    <row r="111" spans="2:7" ht="14.3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ht="14.3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ht="14.3">
      <c r="B113" s="12"/>
      <c r="C113" s="12"/>
      <c r="D113" s="13" t="s">
        <v>113</v>
      </c>
      <c r="E113" s="14">
        <v>69674</v>
      </c>
      <c r="F113" s="14">
        <v>80529</v>
      </c>
      <c r="G113" s="14">
        <f t="shared" si="1"/>
        <v>-10855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6449162</v>
      </c>
      <c r="F114" s="14">
        <f>+F115+F116+F117+F118+F119+F120+F121+F122+F123+F124+F125+F126+F127+F128+F129+F130+F131+F132+F133+F134+F135+F136</f>
        <v>5028203</v>
      </c>
      <c r="G114" s="14">
        <f t="shared" si="1"/>
        <v>1420959</v>
      </c>
    </row>
    <row r="115" spans="2:7" ht="14.3">
      <c r="B115" s="12"/>
      <c r="C115" s="12"/>
      <c r="D115" s="13" t="s">
        <v>115</v>
      </c>
      <c r="E115" s="14">
        <v>412128</v>
      </c>
      <c r="F115" s="14">
        <v>319354</v>
      </c>
      <c r="G115" s="14">
        <f t="shared" si="1"/>
        <v>92774</v>
      </c>
    </row>
    <row r="116" spans="2:7" ht="14.3">
      <c r="B116" s="12"/>
      <c r="C116" s="12"/>
      <c r="D116" s="13" t="s">
        <v>116</v>
      </c>
      <c r="E116" s="14">
        <v>122352</v>
      </c>
      <c r="F116" s="14">
        <v>11865</v>
      </c>
      <c r="G116" s="14">
        <f t="shared" si="1"/>
        <v>110487</v>
      </c>
    </row>
    <row r="117" spans="2:7" ht="14.3">
      <c r="B117" s="12"/>
      <c r="C117" s="12"/>
      <c r="D117" s="13" t="s">
        <v>117</v>
      </c>
      <c r="E117" s="14">
        <v>26040</v>
      </c>
      <c r="F117" s="14">
        <v>1000</v>
      </c>
      <c r="G117" s="14">
        <f t="shared" si="1"/>
        <v>25040</v>
      </c>
    </row>
    <row r="118" spans="2:7" ht="14.3">
      <c r="B118" s="12"/>
      <c r="C118" s="12"/>
      <c r="D118" s="13" t="s">
        <v>118</v>
      </c>
      <c r="E118" s="14">
        <v>377550</v>
      </c>
      <c r="F118" s="14">
        <v>366600</v>
      </c>
      <c r="G118" s="14">
        <f t="shared" si="1"/>
        <v>10950</v>
      </c>
    </row>
    <row r="119" spans="2:7" ht="14.3">
      <c r="B119" s="12"/>
      <c r="C119" s="12"/>
      <c r="D119" s="13" t="s">
        <v>119</v>
      </c>
      <c r="E119" s="14">
        <v>136574</v>
      </c>
      <c r="F119" s="14">
        <v>137426</v>
      </c>
      <c r="G119" s="14">
        <f t="shared" si="1"/>
        <v>-852</v>
      </c>
    </row>
    <row r="120" spans="2:7" ht="14.3">
      <c r="B120" s="12"/>
      <c r="C120" s="12"/>
      <c r="D120" s="13" t="s">
        <v>120</v>
      </c>
      <c r="E120" s="14">
        <v>26225</v>
      </c>
      <c r="F120" s="14">
        <v>19017</v>
      </c>
      <c r="G120" s="14">
        <f t="shared" si="1"/>
        <v>7208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>
        <v>351250</v>
      </c>
      <c r="F123" s="14">
        <v>75020</v>
      </c>
      <c r="G123" s="14">
        <f t="shared" si="1"/>
        <v>276230</v>
      </c>
    </row>
    <row r="124" spans="2:7" ht="14.3">
      <c r="B124" s="12"/>
      <c r="C124" s="12"/>
      <c r="D124" s="13" t="s">
        <v>122</v>
      </c>
      <c r="E124" s="14">
        <v>381082</v>
      </c>
      <c r="F124" s="14">
        <v>431353</v>
      </c>
      <c r="G124" s="14">
        <f t="shared" si="1"/>
        <v>-50271</v>
      </c>
    </row>
    <row r="125" spans="2:7" ht="14.3">
      <c r="B125" s="12"/>
      <c r="C125" s="12"/>
      <c r="D125" s="13" t="s">
        <v>123</v>
      </c>
      <c r="E125" s="14">
        <v>192</v>
      </c>
      <c r="F125" s="14">
        <v>660</v>
      </c>
      <c r="G125" s="14">
        <f t="shared" si="1"/>
        <v>-468</v>
      </c>
    </row>
    <row r="126" spans="2:7" ht="14.3">
      <c r="B126" s="12"/>
      <c r="C126" s="12"/>
      <c r="D126" s="13" t="s">
        <v>124</v>
      </c>
      <c r="E126" s="14">
        <v>6930</v>
      </c>
      <c r="F126" s="14">
        <v>12528</v>
      </c>
      <c r="G126" s="14">
        <f t="shared" si="1"/>
        <v>-5598</v>
      </c>
    </row>
    <row r="127" spans="2:7" ht="14.3">
      <c r="B127" s="12"/>
      <c r="C127" s="12"/>
      <c r="D127" s="13" t="s">
        <v>125</v>
      </c>
      <c r="E127" s="14">
        <v>2458598</v>
      </c>
      <c r="F127" s="14">
        <v>1501793</v>
      </c>
      <c r="G127" s="14">
        <f t="shared" si="1"/>
        <v>956805</v>
      </c>
    </row>
    <row r="128" spans="2:7" ht="14.3">
      <c r="B128" s="12"/>
      <c r="C128" s="12"/>
      <c r="D128" s="13" t="s">
        <v>126</v>
      </c>
      <c r="E128" s="14">
        <v>61486</v>
      </c>
      <c r="F128" s="14">
        <v>29046</v>
      </c>
      <c r="G128" s="14">
        <f t="shared" si="1"/>
        <v>32440</v>
      </c>
    </row>
    <row r="129" spans="2:7" ht="14.3">
      <c r="B129" s="12"/>
      <c r="C129" s="12"/>
      <c r="D129" s="13" t="s">
        <v>97</v>
      </c>
      <c r="E129" s="14">
        <v>15420</v>
      </c>
      <c r="F129" s="14">
        <v>109170</v>
      </c>
      <c r="G129" s="14">
        <f t="shared" si="1"/>
        <v>-93750</v>
      </c>
    </row>
    <row r="130" spans="2:7" ht="14.3">
      <c r="B130" s="12"/>
      <c r="C130" s="12"/>
      <c r="D130" s="13" t="s">
        <v>98</v>
      </c>
      <c r="E130" s="14">
        <v>1111412</v>
      </c>
      <c r="F130" s="14">
        <v>1139324</v>
      </c>
      <c r="G130" s="14">
        <f t="shared" si="1"/>
        <v>-27912</v>
      </c>
    </row>
    <row r="131" spans="2:7" ht="14.3">
      <c r="B131" s="12"/>
      <c r="C131" s="12"/>
      <c r="D131" s="13" t="s">
        <v>127</v>
      </c>
      <c r="E131" s="14"/>
      <c r="F131" s="14"/>
      <c r="G131" s="14">
        <f t="shared" si="1"/>
        <v>0</v>
      </c>
    </row>
    <row r="132" spans="2:7" ht="14.3">
      <c r="B132" s="12"/>
      <c r="C132" s="12"/>
      <c r="D132" s="13" t="s">
        <v>128</v>
      </c>
      <c r="E132" s="14"/>
      <c r="F132" s="14">
        <v>7400</v>
      </c>
      <c r="G132" s="14">
        <f t="shared" si="1"/>
        <v>-7400</v>
      </c>
    </row>
    <row r="133" spans="2:7" ht="14.3">
      <c r="B133" s="12"/>
      <c r="C133" s="12"/>
      <c r="D133" s="13" t="s">
        <v>129</v>
      </c>
      <c r="E133" s="14">
        <v>739164</v>
      </c>
      <c r="F133" s="14">
        <v>714189</v>
      </c>
      <c r="G133" s="14">
        <f t="shared" si="1"/>
        <v>24975</v>
      </c>
    </row>
    <row r="134" spans="2:7" ht="14.3">
      <c r="B134" s="12"/>
      <c r="C134" s="12"/>
      <c r="D134" s="13" t="s">
        <v>130</v>
      </c>
      <c r="E134" s="14">
        <v>26220</v>
      </c>
      <c r="F134" s="14">
        <v>13464</v>
      </c>
      <c r="G134" s="14">
        <f t="shared" si="1"/>
        <v>12756</v>
      </c>
    </row>
    <row r="135" spans="2:7" ht="14.3">
      <c r="B135" s="12"/>
      <c r="C135" s="12"/>
      <c r="D135" s="13" t="s">
        <v>131</v>
      </c>
      <c r="E135" s="14">
        <v>173947</v>
      </c>
      <c r="F135" s="14">
        <v>135694</v>
      </c>
      <c r="G135" s="14">
        <f t="shared" ref="G135:G198" si="2">E135-F135</f>
        <v>38253</v>
      </c>
    </row>
    <row r="136" spans="2:7" ht="14.3">
      <c r="B136" s="12"/>
      <c r="C136" s="12"/>
      <c r="D136" s="13" t="s">
        <v>113</v>
      </c>
      <c r="E136" s="14">
        <v>22592</v>
      </c>
      <c r="F136" s="14">
        <v>3300</v>
      </c>
      <c r="G136" s="14">
        <f t="shared" si="2"/>
        <v>19292</v>
      </c>
    </row>
    <row r="137" spans="2:7" ht="14.3">
      <c r="B137" s="12"/>
      <c r="C137" s="12"/>
      <c r="D137" s="13" t="s">
        <v>132</v>
      </c>
      <c r="E137" s="14">
        <f>+E138+E143</f>
        <v>0</v>
      </c>
      <c r="F137" s="14">
        <f>+F138+F143</f>
        <v>0</v>
      </c>
      <c r="G137" s="14">
        <f t="shared" si="2"/>
        <v>0</v>
      </c>
    </row>
    <row r="138" spans="2:7" ht="14.3">
      <c r="B138" s="12"/>
      <c r="C138" s="12"/>
      <c r="D138" s="13" t="s">
        <v>133</v>
      </c>
      <c r="E138" s="14">
        <f>+E139+E140+E141-E142</f>
        <v>0</v>
      </c>
      <c r="F138" s="14">
        <f>+F139+F140+F141-F142</f>
        <v>0</v>
      </c>
      <c r="G138" s="14">
        <f t="shared" si="2"/>
        <v>0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/>
      <c r="F140" s="14"/>
      <c r="G140" s="14">
        <f t="shared" si="2"/>
        <v>0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4375679</v>
      </c>
      <c r="F146" s="14">
        <f>+F147</f>
        <v>4374299</v>
      </c>
      <c r="G146" s="14">
        <f t="shared" si="2"/>
        <v>1380</v>
      </c>
    </row>
    <row r="147" spans="2:7" ht="14.3">
      <c r="B147" s="12"/>
      <c r="C147" s="12"/>
      <c r="D147" s="13" t="s">
        <v>142</v>
      </c>
      <c r="E147" s="14">
        <v>4375679</v>
      </c>
      <c r="F147" s="14">
        <v>4374299</v>
      </c>
      <c r="G147" s="14">
        <f t="shared" si="2"/>
        <v>1380</v>
      </c>
    </row>
    <row r="148" spans="2:7" ht="14.3">
      <c r="B148" s="12"/>
      <c r="C148" s="12"/>
      <c r="D148" s="13" t="s">
        <v>143</v>
      </c>
      <c r="E148" s="14">
        <f>+E149</f>
        <v>-223732</v>
      </c>
      <c r="F148" s="14">
        <f>+F149</f>
        <v>-117567</v>
      </c>
      <c r="G148" s="14">
        <f t="shared" si="2"/>
        <v>-106165</v>
      </c>
    </row>
    <row r="149" spans="2:7" ht="14.3">
      <c r="B149" s="12"/>
      <c r="C149" s="12"/>
      <c r="D149" s="13" t="s">
        <v>144</v>
      </c>
      <c r="E149" s="14">
        <v>-223732</v>
      </c>
      <c r="F149" s="14">
        <v>-117567</v>
      </c>
      <c r="G149" s="14">
        <f t="shared" si="2"/>
        <v>-106165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80858284</v>
      </c>
      <c r="F158" s="17">
        <f>+F74+F82+F114+F137+F144+F146+F148+F150+F151+F152+F154+F156</f>
        <v>77216326</v>
      </c>
      <c r="G158" s="17">
        <f t="shared" si="2"/>
        <v>3641958</v>
      </c>
    </row>
    <row r="159" spans="2:7" ht="14.3">
      <c r="B159" s="15"/>
      <c r="C159" s="18" t="s">
        <v>154</v>
      </c>
      <c r="D159" s="19"/>
      <c r="E159" s="20">
        <f xml:space="preserve"> +E73 - E158</f>
        <v>11115108</v>
      </c>
      <c r="F159" s="20">
        <f xml:space="preserve"> +F73 - F158</f>
        <v>4760467</v>
      </c>
      <c r="G159" s="20">
        <f t="shared" si="2"/>
        <v>6354641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844</v>
      </c>
      <c r="F162" s="14">
        <f>+F163</f>
        <v>752</v>
      </c>
      <c r="G162" s="14">
        <f t="shared" si="2"/>
        <v>92</v>
      </c>
    </row>
    <row r="163" spans="2:7" ht="14.3">
      <c r="B163" s="12"/>
      <c r="C163" s="12"/>
      <c r="D163" s="13" t="s">
        <v>159</v>
      </c>
      <c r="E163" s="14">
        <v>844</v>
      </c>
      <c r="F163" s="14">
        <v>752</v>
      </c>
      <c r="G163" s="14">
        <f t="shared" si="2"/>
        <v>92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1280</v>
      </c>
      <c r="F169" s="14">
        <f>+F170+F171+F172+F173</f>
        <v>30650</v>
      </c>
      <c r="G169" s="14">
        <f t="shared" si="2"/>
        <v>-29370</v>
      </c>
    </row>
    <row r="170" spans="2:7" ht="14.3">
      <c r="B170" s="12"/>
      <c r="C170" s="12"/>
      <c r="D170" s="13" t="s">
        <v>166</v>
      </c>
      <c r="E170" s="14"/>
      <c r="F170" s="14">
        <v>30000</v>
      </c>
      <c r="G170" s="14">
        <f t="shared" si="2"/>
        <v>-30000</v>
      </c>
    </row>
    <row r="171" spans="2:7" ht="14.3">
      <c r="B171" s="12"/>
      <c r="C171" s="12"/>
      <c r="D171" s="13" t="s">
        <v>167</v>
      </c>
      <c r="E171" s="14">
        <v>930</v>
      </c>
      <c r="F171" s="14"/>
      <c r="G171" s="14">
        <f t="shared" si="2"/>
        <v>930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>
        <v>350</v>
      </c>
      <c r="F173" s="14">
        <v>650</v>
      </c>
      <c r="G173" s="14">
        <f t="shared" si="2"/>
        <v>-300</v>
      </c>
    </row>
    <row r="174" spans="2:7" ht="14.3">
      <c r="B174" s="12"/>
      <c r="C174" s="15"/>
      <c r="D174" s="16" t="s">
        <v>170</v>
      </c>
      <c r="E174" s="17">
        <f>+E160+E162+E164+E165+E166+E167+E168+E169</f>
        <v>2124</v>
      </c>
      <c r="F174" s="17">
        <f>+F160+F162+F164+F165+F166+F167+F168+F169</f>
        <v>31402</v>
      </c>
      <c r="G174" s="17">
        <f t="shared" si="2"/>
        <v>-29278</v>
      </c>
    </row>
    <row r="175" spans="2:7" ht="14.3">
      <c r="B175" s="12"/>
      <c r="C175" s="9" t="s">
        <v>73</v>
      </c>
      <c r="D175" s="13" t="s">
        <v>171</v>
      </c>
      <c r="E175" s="14">
        <f>+E176</f>
        <v>35095</v>
      </c>
      <c r="F175" s="14">
        <f>+F176</f>
        <v>59024</v>
      </c>
      <c r="G175" s="14">
        <f t="shared" si="2"/>
        <v>-23929</v>
      </c>
    </row>
    <row r="176" spans="2:7" ht="14.3">
      <c r="B176" s="12"/>
      <c r="C176" s="12"/>
      <c r="D176" s="13" t="s">
        <v>172</v>
      </c>
      <c r="E176" s="14">
        <v>35095</v>
      </c>
      <c r="F176" s="14">
        <v>59024</v>
      </c>
      <c r="G176" s="14">
        <f t="shared" si="2"/>
        <v>-23929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0</v>
      </c>
      <c r="F182" s="14">
        <f>+F183+F184+F185</f>
        <v>0</v>
      </c>
      <c r="G182" s="14">
        <f t="shared" si="2"/>
        <v>0</v>
      </c>
    </row>
    <row r="183" spans="2:7" ht="14.3">
      <c r="B183" s="12"/>
      <c r="C183" s="12"/>
      <c r="D183" s="13" t="s">
        <v>179</v>
      </c>
      <c r="E183" s="14"/>
      <c r="F183" s="14"/>
      <c r="G183" s="14">
        <f t="shared" si="2"/>
        <v>0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/>
      <c r="F185" s="14"/>
      <c r="G185" s="14">
        <f t="shared" si="2"/>
        <v>0</v>
      </c>
    </row>
    <row r="186" spans="2:7" ht="14.3">
      <c r="B186" s="12"/>
      <c r="C186" s="15"/>
      <c r="D186" s="16" t="s">
        <v>182</v>
      </c>
      <c r="E186" s="17">
        <f>+E175+E177+E178+E179+E180+E181+E182</f>
        <v>35095</v>
      </c>
      <c r="F186" s="17">
        <f>+F175+F177+F178+F179+F180+F181+F182</f>
        <v>59024</v>
      </c>
      <c r="G186" s="17">
        <f t="shared" si="2"/>
        <v>-23929</v>
      </c>
    </row>
    <row r="187" spans="2:7" ht="14.3">
      <c r="B187" s="15"/>
      <c r="C187" s="18" t="s">
        <v>183</v>
      </c>
      <c r="D187" s="21"/>
      <c r="E187" s="22">
        <f xml:space="preserve"> +E174 - E186</f>
        <v>-32971</v>
      </c>
      <c r="F187" s="22">
        <f xml:space="preserve"> +F174 - F186</f>
        <v>-27622</v>
      </c>
      <c r="G187" s="22">
        <f t="shared" si="2"/>
        <v>-5349</v>
      </c>
    </row>
    <row r="188" spans="2:7" ht="14.3">
      <c r="B188" s="18" t="s">
        <v>184</v>
      </c>
      <c r="C188" s="23"/>
      <c r="D188" s="19"/>
      <c r="E188" s="20">
        <f xml:space="preserve"> +E159 +E187</f>
        <v>11082137</v>
      </c>
      <c r="F188" s="20">
        <f xml:space="preserve"> +F159 +F187</f>
        <v>4732845</v>
      </c>
      <c r="G188" s="20">
        <f t="shared" si="2"/>
        <v>6349292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2707000</v>
      </c>
      <c r="F189" s="14">
        <f>+F190+F191</f>
        <v>0</v>
      </c>
      <c r="G189" s="14">
        <f t="shared" si="2"/>
        <v>2707000</v>
      </c>
    </row>
    <row r="190" spans="2:7" ht="14.3">
      <c r="B190" s="12"/>
      <c r="C190" s="12"/>
      <c r="D190" s="13" t="s">
        <v>187</v>
      </c>
      <c r="E190" s="14">
        <v>2707000</v>
      </c>
      <c r="F190" s="14"/>
      <c r="G190" s="14">
        <f t="shared" si="2"/>
        <v>2707000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0</v>
      </c>
      <c r="F212" s="14">
        <f>+F213</f>
        <v>0</v>
      </c>
      <c r="G212" s="14">
        <f t="shared" si="3"/>
        <v>0</v>
      </c>
    </row>
    <row r="213" spans="2:7" ht="14.3">
      <c r="B213" s="12"/>
      <c r="C213" s="12"/>
      <c r="D213" s="13" t="s">
        <v>210</v>
      </c>
      <c r="E213" s="14"/>
      <c r="F213" s="14"/>
      <c r="G213" s="14">
        <f t="shared" si="3"/>
        <v>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0</v>
      </c>
      <c r="F216" s="14">
        <f>+F217</f>
        <v>0</v>
      </c>
      <c r="G216" s="14">
        <f t="shared" si="3"/>
        <v>0</v>
      </c>
    </row>
    <row r="217" spans="2:7" ht="14.3">
      <c r="B217" s="12"/>
      <c r="C217" s="12"/>
      <c r="D217" s="13" t="s">
        <v>214</v>
      </c>
      <c r="E217" s="14"/>
      <c r="F217" s="14"/>
      <c r="G217" s="14">
        <f t="shared" si="3"/>
        <v>0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2707000</v>
      </c>
      <c r="F221" s="17">
        <f>+F189+F192+F195+F197+F198+F210+F212+F214+F216+F218</f>
        <v>0</v>
      </c>
      <c r="G221" s="17">
        <f t="shared" si="3"/>
        <v>2707000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0</v>
      </c>
      <c r="F228" s="14">
        <f>+F229+F230+F231+F232+F233+F234+F235+F236+F237</f>
        <v>0</v>
      </c>
      <c r="G228" s="14">
        <f t="shared" si="3"/>
        <v>0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/>
      <c r="F234" s="14"/>
      <c r="G234" s="14">
        <f t="shared" si="3"/>
        <v>0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2707000</v>
      </c>
      <c r="F240" s="14">
        <f>+F241+F242</f>
        <v>0</v>
      </c>
      <c r="G240" s="14">
        <f t="shared" si="3"/>
        <v>2707000</v>
      </c>
    </row>
    <row r="241" spans="2:7" ht="14.3">
      <c r="B241" s="12"/>
      <c r="C241" s="12"/>
      <c r="D241" s="13" t="s">
        <v>238</v>
      </c>
      <c r="E241" s="14">
        <v>2707000</v>
      </c>
      <c r="F241" s="14"/>
      <c r="G241" s="14">
        <f t="shared" si="3"/>
        <v>2707000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0</v>
      </c>
      <c r="F247" s="14">
        <f>+F248</f>
        <v>0</v>
      </c>
      <c r="G247" s="14">
        <f t="shared" si="3"/>
        <v>0</v>
      </c>
    </row>
    <row r="248" spans="2:7" ht="14.3">
      <c r="B248" s="12"/>
      <c r="C248" s="12"/>
      <c r="D248" s="13" t="s">
        <v>245</v>
      </c>
      <c r="E248" s="14"/>
      <c r="F248" s="14"/>
      <c r="G248" s="14">
        <f t="shared" si="3"/>
        <v>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0</v>
      </c>
      <c r="F251" s="14">
        <f>+F252</f>
        <v>0</v>
      </c>
      <c r="G251" s="14">
        <f t="shared" si="3"/>
        <v>0</v>
      </c>
    </row>
    <row r="252" spans="2:7" ht="14.3">
      <c r="B252" s="12"/>
      <c r="C252" s="12"/>
      <c r="D252" s="13" t="s">
        <v>249</v>
      </c>
      <c r="E252" s="14"/>
      <c r="F252" s="14"/>
      <c r="G252" s="14">
        <f t="shared" si="3"/>
        <v>0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2707000</v>
      </c>
      <c r="F254" s="17">
        <f>+F222+F226+F228+F238+F240+F243+F245+F247+F249+F251+F253</f>
        <v>0</v>
      </c>
      <c r="G254" s="17">
        <f t="shared" si="3"/>
        <v>2707000</v>
      </c>
    </row>
    <row r="255" spans="2:7" ht="14.3">
      <c r="B255" s="15"/>
      <c r="C255" s="24" t="s">
        <v>252</v>
      </c>
      <c r="D255" s="25"/>
      <c r="E255" s="26">
        <f xml:space="preserve"> +E221 - E254</f>
        <v>0</v>
      </c>
      <c r="F255" s="26">
        <f xml:space="preserve"> +F221 - F254</f>
        <v>0</v>
      </c>
      <c r="G255" s="26">
        <f t="shared" si="3"/>
        <v>0</v>
      </c>
    </row>
    <row r="256" spans="2:7" ht="14.3">
      <c r="B256" s="18" t="s">
        <v>253</v>
      </c>
      <c r="C256" s="27"/>
      <c r="D256" s="28"/>
      <c r="E256" s="29">
        <f xml:space="preserve"> +E188 +E255</f>
        <v>11082137</v>
      </c>
      <c r="F256" s="29">
        <f xml:space="preserve"> +F188 +F255</f>
        <v>4732845</v>
      </c>
      <c r="G256" s="29">
        <f t="shared" si="3"/>
        <v>6349292</v>
      </c>
    </row>
    <row r="257" spans="2:7" ht="14.3">
      <c r="B257" s="30" t="s">
        <v>254</v>
      </c>
      <c r="C257" s="27" t="s">
        <v>255</v>
      </c>
      <c r="D257" s="28"/>
      <c r="E257" s="29">
        <v>105933157</v>
      </c>
      <c r="F257" s="29">
        <v>101200312</v>
      </c>
      <c r="G257" s="29">
        <f t="shared" si="3"/>
        <v>4732845</v>
      </c>
    </row>
    <row r="258" spans="2:7" ht="14.3">
      <c r="B258" s="31"/>
      <c r="C258" s="27" t="s">
        <v>256</v>
      </c>
      <c r="D258" s="28"/>
      <c r="E258" s="29">
        <f xml:space="preserve"> +E256 +E257</f>
        <v>117015294</v>
      </c>
      <c r="F258" s="29">
        <f xml:space="preserve"> +F256 +F257</f>
        <v>105933157</v>
      </c>
      <c r="G258" s="29">
        <f t="shared" si="3"/>
        <v>11082137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0</v>
      </c>
      <c r="F260" s="29">
        <f>+F261+F262+F263+F264+F265+F266+F267</f>
        <v>0</v>
      </c>
      <c r="G260" s="29">
        <f t="shared" si="3"/>
        <v>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/>
      <c r="F262" s="26"/>
      <c r="G262" s="26">
        <f t="shared" si="3"/>
        <v>0</v>
      </c>
    </row>
    <row r="263" spans="2:7" ht="14.3">
      <c r="B263" s="31"/>
      <c r="C263" s="32" t="s">
        <v>261</v>
      </c>
      <c r="D263" s="25"/>
      <c r="E263" s="26"/>
      <c r="F263" s="26"/>
      <c r="G263" s="26">
        <f t="shared" ref="G263:G275" si="4">E263-F263</f>
        <v>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10000000</v>
      </c>
      <c r="F268" s="29">
        <f>+F269+F270+F271+F272+F273+F274</f>
        <v>0</v>
      </c>
      <c r="G268" s="29">
        <f t="shared" si="4"/>
        <v>10000000</v>
      </c>
    </row>
    <row r="269" spans="2:7" ht="14.3">
      <c r="B269" s="31"/>
      <c r="C269" s="32" t="s">
        <v>267</v>
      </c>
      <c r="D269" s="25"/>
      <c r="E269" s="26"/>
      <c r="F269" s="26"/>
      <c r="G269" s="26">
        <f t="shared" si="4"/>
        <v>0</v>
      </c>
    </row>
    <row r="270" spans="2:7" ht="14.3">
      <c r="B270" s="31"/>
      <c r="C270" s="32" t="s">
        <v>268</v>
      </c>
      <c r="D270" s="25"/>
      <c r="E270" s="26"/>
      <c r="F270" s="26"/>
      <c r="G270" s="26">
        <f t="shared" si="4"/>
        <v>0</v>
      </c>
    </row>
    <row r="271" spans="2:7" ht="14.3">
      <c r="B271" s="31"/>
      <c r="C271" s="32" t="s">
        <v>269</v>
      </c>
      <c r="D271" s="25"/>
      <c r="E271" s="26"/>
      <c r="F271" s="26"/>
      <c r="G271" s="26">
        <f t="shared" si="4"/>
        <v>0</v>
      </c>
    </row>
    <row r="272" spans="2:7" ht="14.3">
      <c r="B272" s="31"/>
      <c r="C272" s="32" t="s">
        <v>270</v>
      </c>
      <c r="D272" s="25"/>
      <c r="E272" s="26">
        <v>10000000</v>
      </c>
      <c r="F272" s="26"/>
      <c r="G272" s="26">
        <f t="shared" si="4"/>
        <v>10000000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107015294</v>
      </c>
      <c r="F275" s="29">
        <f xml:space="preserve"> +F258 +F259 +F260 - F268</f>
        <v>105933157</v>
      </c>
      <c r="G275" s="29">
        <f t="shared" si="4"/>
        <v>1082137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280</v>
      </c>
      <c r="C2" s="4"/>
      <c r="D2" s="4"/>
      <c r="E2" s="4"/>
      <c r="F2" s="4"/>
      <c r="G2" s="4"/>
    </row>
    <row r="3" spans="2:7" ht="21.75">
      <c r="B3" s="5" t="s">
        <v>281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282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283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2959680</v>
      </c>
      <c r="F6" s="11">
        <f>+F7+F8</f>
        <v>2395603</v>
      </c>
      <c r="G6" s="11">
        <f>E6-F6</f>
        <v>564077</v>
      </c>
    </row>
    <row r="7" spans="2:7" ht="14.3">
      <c r="B7" s="12"/>
      <c r="C7" s="12"/>
      <c r="D7" s="13" t="s">
        <v>11</v>
      </c>
      <c r="E7" s="14">
        <v>2635690</v>
      </c>
      <c r="F7" s="14">
        <v>2171053</v>
      </c>
      <c r="G7" s="14">
        <f t="shared" ref="G7:G70" si="0">E7-F7</f>
        <v>464637</v>
      </c>
    </row>
    <row r="8" spans="2:7" ht="14.3">
      <c r="B8" s="12"/>
      <c r="C8" s="12"/>
      <c r="D8" s="13" t="s">
        <v>12</v>
      </c>
      <c r="E8" s="14">
        <v>323990</v>
      </c>
      <c r="F8" s="14">
        <v>224550</v>
      </c>
      <c r="G8" s="14">
        <f t="shared" si="0"/>
        <v>99440</v>
      </c>
    </row>
    <row r="9" spans="2:7" ht="14.3">
      <c r="B9" s="12"/>
      <c r="C9" s="12"/>
      <c r="D9" s="13" t="s">
        <v>13</v>
      </c>
      <c r="E9" s="14">
        <f>+E10+E19+E24+E25+E29+E30+E36</f>
        <v>18959636</v>
      </c>
      <c r="F9" s="14">
        <f>+F10+F19+F24+F25+F29+F30+F36</f>
        <v>13762361</v>
      </c>
      <c r="G9" s="14">
        <f t="shared" si="0"/>
        <v>5197275</v>
      </c>
    </row>
    <row r="10" spans="2:7" ht="14.3">
      <c r="B10" s="12"/>
      <c r="C10" s="12"/>
      <c r="D10" s="13" t="s">
        <v>14</v>
      </c>
      <c r="E10" s="14">
        <f>+E11+E12+E13+E14+E15+E16+E17+E18</f>
        <v>18135930</v>
      </c>
      <c r="F10" s="14">
        <f>+F11+F12+F13+F14+F15+F16+F17+F18</f>
        <v>12834706</v>
      </c>
      <c r="G10" s="14">
        <f t="shared" si="0"/>
        <v>5301224</v>
      </c>
    </row>
    <row r="11" spans="2:7" ht="14.3">
      <c r="B11" s="12"/>
      <c r="C11" s="12"/>
      <c r="D11" s="13" t="s">
        <v>15</v>
      </c>
      <c r="E11" s="14"/>
      <c r="F11" s="14"/>
      <c r="G11" s="14">
        <f t="shared" si="0"/>
        <v>0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>
        <v>18135930</v>
      </c>
      <c r="F13" s="14">
        <v>12834706</v>
      </c>
      <c r="G13" s="14">
        <f t="shared" si="0"/>
        <v>5301224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0</v>
      </c>
      <c r="F19" s="14">
        <f>+F20+F21+F22+F23</f>
        <v>0</v>
      </c>
      <c r="G19" s="14">
        <f t="shared" si="0"/>
        <v>0</v>
      </c>
    </row>
    <row r="20" spans="2:7" ht="14.3">
      <c r="B20" s="12"/>
      <c r="C20" s="12"/>
      <c r="D20" s="13" t="s">
        <v>24</v>
      </c>
      <c r="E20" s="14"/>
      <c r="F20" s="14"/>
      <c r="G20" s="14">
        <f t="shared" si="0"/>
        <v>0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ht="14.3">
      <c r="B25" s="12"/>
      <c r="C25" s="12"/>
      <c r="D25" s="13" t="s">
        <v>29</v>
      </c>
      <c r="E25" s="14">
        <f>+E26+E27+E28</f>
        <v>0</v>
      </c>
      <c r="F25" s="14">
        <f>+F26+F27+F28</f>
        <v>0</v>
      </c>
      <c r="G25" s="14">
        <f t="shared" si="0"/>
        <v>0</v>
      </c>
    </row>
    <row r="26" spans="2:7" ht="14.3">
      <c r="B26" s="12"/>
      <c r="C26" s="12"/>
      <c r="D26" s="13" t="s">
        <v>30</v>
      </c>
      <c r="E26" s="14"/>
      <c r="F26" s="14"/>
      <c r="G26" s="14">
        <f t="shared" si="0"/>
        <v>0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>
        <v>673402</v>
      </c>
      <c r="F29" s="14">
        <v>552314</v>
      </c>
      <c r="G29" s="14">
        <f t="shared" si="0"/>
        <v>121088</v>
      </c>
    </row>
    <row r="30" spans="2:7" ht="14.3">
      <c r="B30" s="12"/>
      <c r="C30" s="12"/>
      <c r="D30" s="13" t="s">
        <v>34</v>
      </c>
      <c r="E30" s="14">
        <f>+E31+E32+E33+E34+E35</f>
        <v>150304</v>
      </c>
      <c r="F30" s="14">
        <f>+F31+F32+F33+F34+F35</f>
        <v>375341</v>
      </c>
      <c r="G30" s="14">
        <f t="shared" si="0"/>
        <v>-225037</v>
      </c>
    </row>
    <row r="31" spans="2:7" ht="14.3">
      <c r="B31" s="12"/>
      <c r="C31" s="12"/>
      <c r="D31" s="13" t="s">
        <v>35</v>
      </c>
      <c r="E31" s="14">
        <v>150304</v>
      </c>
      <c r="F31" s="14">
        <v>375341</v>
      </c>
      <c r="G31" s="14">
        <f t="shared" si="0"/>
        <v>-225037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/>
      <c r="F33" s="14"/>
      <c r="G33" s="14">
        <f t="shared" si="0"/>
        <v>0</v>
      </c>
    </row>
    <row r="34" spans="2:7" ht="14.3">
      <c r="B34" s="12"/>
      <c r="C34" s="12"/>
      <c r="D34" s="13" t="s">
        <v>38</v>
      </c>
      <c r="E34" s="14"/>
      <c r="F34" s="14"/>
      <c r="G34" s="14">
        <f t="shared" si="0"/>
        <v>0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</row>
    <row r="51" spans="2:7" ht="14.3">
      <c r="B51" s="12"/>
      <c r="C51" s="12"/>
      <c r="D51" s="13" t="s">
        <v>35</v>
      </c>
      <c r="E51" s="14"/>
      <c r="F51" s="14"/>
      <c r="G51" s="14">
        <f t="shared" si="0"/>
        <v>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/>
      <c r="F53" s="14"/>
      <c r="G53" s="14">
        <f t="shared" si="0"/>
        <v>0</v>
      </c>
    </row>
    <row r="54" spans="2:7" ht="14.3">
      <c r="B54" s="12"/>
      <c r="C54" s="12"/>
      <c r="D54" s="13" t="s">
        <v>38</v>
      </c>
      <c r="E54" s="14"/>
      <c r="F54" s="14"/>
      <c r="G54" s="14">
        <f t="shared" si="0"/>
        <v>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0</v>
      </c>
      <c r="F57" s="14">
        <f>+F58</f>
        <v>0</v>
      </c>
      <c r="G57" s="14">
        <f t="shared" si="0"/>
        <v>0</v>
      </c>
    </row>
    <row r="58" spans="2:7" ht="14.3">
      <c r="B58" s="12"/>
      <c r="C58" s="12"/>
      <c r="D58" s="13" t="s">
        <v>57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</row>
    <row r="59" spans="2:7" ht="14.3">
      <c r="B59" s="12"/>
      <c r="C59" s="12"/>
      <c r="D59" s="13" t="s">
        <v>58</v>
      </c>
      <c r="E59" s="14"/>
      <c r="F59" s="14"/>
      <c r="G59" s="14">
        <f t="shared" si="0"/>
        <v>0</v>
      </c>
    </row>
    <row r="60" spans="2:7" ht="14.3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3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3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3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3">
      <c r="B66" s="12"/>
      <c r="C66" s="12"/>
      <c r="D66" s="13" t="s">
        <v>65</v>
      </c>
      <c r="E66" s="14"/>
      <c r="F66" s="14"/>
      <c r="G66" s="14">
        <f t="shared" si="0"/>
        <v>0</v>
      </c>
    </row>
    <row r="67" spans="2:7" ht="14.3">
      <c r="B67" s="12"/>
      <c r="C67" s="12"/>
      <c r="D67" s="13" t="s">
        <v>66</v>
      </c>
      <c r="E67" s="14"/>
      <c r="F67" s="14"/>
      <c r="G67" s="14">
        <f t="shared" si="0"/>
        <v>0</v>
      </c>
    </row>
    <row r="68" spans="2:7" ht="14.3">
      <c r="B68" s="12"/>
      <c r="C68" s="12"/>
      <c r="D68" s="13" t="s">
        <v>67</v>
      </c>
      <c r="E68" s="14"/>
      <c r="F68" s="14"/>
      <c r="G68" s="14">
        <f t="shared" si="0"/>
        <v>0</v>
      </c>
    </row>
    <row r="69" spans="2:7" ht="14.3">
      <c r="B69" s="12"/>
      <c r="C69" s="12"/>
      <c r="D69" s="13" t="s">
        <v>68</v>
      </c>
      <c r="E69" s="14">
        <f>+E70</f>
        <v>0</v>
      </c>
      <c r="F69" s="14">
        <f>+F70</f>
        <v>0</v>
      </c>
      <c r="G69" s="14">
        <f t="shared" si="0"/>
        <v>0</v>
      </c>
    </row>
    <row r="70" spans="2:7" ht="14.3">
      <c r="B70" s="12"/>
      <c r="C70" s="12"/>
      <c r="D70" s="13" t="s">
        <v>69</v>
      </c>
      <c r="E70" s="14"/>
      <c r="F70" s="14"/>
      <c r="G70" s="14">
        <f t="shared" si="0"/>
        <v>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0</v>
      </c>
      <c r="G71" s="14">
        <f t="shared" ref="G71:G134" si="1">E71-F71</f>
        <v>0</v>
      </c>
    </row>
    <row r="72" spans="2:7" ht="14.3">
      <c r="B72" s="12"/>
      <c r="C72" s="12"/>
      <c r="D72" s="13" t="s">
        <v>71</v>
      </c>
      <c r="E72" s="14"/>
      <c r="F72" s="14"/>
      <c r="G72" s="14">
        <f t="shared" si="1"/>
        <v>0</v>
      </c>
    </row>
    <row r="73" spans="2:7" ht="14.3">
      <c r="B73" s="12"/>
      <c r="C73" s="15"/>
      <c r="D73" s="16" t="s">
        <v>72</v>
      </c>
      <c r="E73" s="17">
        <f>+E6+E9+E37+E57+E69+E71</f>
        <v>21919316</v>
      </c>
      <c r="F73" s="17">
        <f>+F6+F9+F37+F57+F69+F71</f>
        <v>16157964</v>
      </c>
      <c r="G73" s="17">
        <f t="shared" si="1"/>
        <v>5761352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14154396</v>
      </c>
      <c r="F74" s="14">
        <f>+F75+F76+F77+F78+F79+F80+F81</f>
        <v>14692587</v>
      </c>
      <c r="G74" s="14">
        <f t="shared" si="1"/>
        <v>-538191</v>
      </c>
    </row>
    <row r="75" spans="2:7" ht="14.3">
      <c r="B75" s="12"/>
      <c r="C75" s="12"/>
      <c r="D75" s="13" t="s">
        <v>75</v>
      </c>
      <c r="E75" s="14"/>
      <c r="F75" s="14"/>
      <c r="G75" s="14">
        <f t="shared" si="1"/>
        <v>0</v>
      </c>
    </row>
    <row r="76" spans="2:7" ht="14.3">
      <c r="B76" s="12"/>
      <c r="C76" s="12"/>
      <c r="D76" s="13" t="s">
        <v>76</v>
      </c>
      <c r="E76" s="14">
        <v>7701057</v>
      </c>
      <c r="F76" s="14">
        <v>7504440</v>
      </c>
      <c r="G76" s="14">
        <f t="shared" si="1"/>
        <v>196617</v>
      </c>
    </row>
    <row r="77" spans="2:7" ht="14.3">
      <c r="B77" s="12"/>
      <c r="C77" s="12"/>
      <c r="D77" s="13" t="s">
        <v>77</v>
      </c>
      <c r="E77" s="14">
        <v>2032817</v>
      </c>
      <c r="F77" s="14">
        <v>2114860</v>
      </c>
      <c r="G77" s="14">
        <f t="shared" si="1"/>
        <v>-82043</v>
      </c>
    </row>
    <row r="78" spans="2:7" ht="14.3">
      <c r="B78" s="12"/>
      <c r="C78" s="12"/>
      <c r="D78" s="13" t="s">
        <v>78</v>
      </c>
      <c r="E78" s="14">
        <v>951000</v>
      </c>
      <c r="F78" s="14">
        <v>757000</v>
      </c>
      <c r="G78" s="14">
        <f t="shared" si="1"/>
        <v>194000</v>
      </c>
    </row>
    <row r="79" spans="2:7" ht="14.3">
      <c r="B79" s="12"/>
      <c r="C79" s="12"/>
      <c r="D79" s="13" t="s">
        <v>79</v>
      </c>
      <c r="E79" s="14">
        <v>1473312</v>
      </c>
      <c r="F79" s="14">
        <v>2049278</v>
      </c>
      <c r="G79" s="14">
        <f t="shared" si="1"/>
        <v>-575966</v>
      </c>
    </row>
    <row r="80" spans="2:7" ht="14.3">
      <c r="B80" s="12"/>
      <c r="C80" s="12"/>
      <c r="D80" s="13" t="s">
        <v>80</v>
      </c>
      <c r="E80" s="14">
        <v>530104</v>
      </c>
      <c r="F80" s="14">
        <v>428217</v>
      </c>
      <c r="G80" s="14">
        <f t="shared" si="1"/>
        <v>101887</v>
      </c>
    </row>
    <row r="81" spans="2:7" ht="14.3">
      <c r="B81" s="12"/>
      <c r="C81" s="12"/>
      <c r="D81" s="13" t="s">
        <v>81</v>
      </c>
      <c r="E81" s="14">
        <v>1466106</v>
      </c>
      <c r="F81" s="14">
        <v>1838792</v>
      </c>
      <c r="G81" s="14">
        <f t="shared" si="1"/>
        <v>-372686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2878339</v>
      </c>
      <c r="F82" s="14">
        <f>+F83+F84+F85+F86+F87+F88+F89+F90+F91+F92+F93+F94+F95+F96+F97+F98+F99+F100+F101+F102+F103+F113</f>
        <v>2463845</v>
      </c>
      <c r="G82" s="14">
        <f t="shared" si="1"/>
        <v>414494</v>
      </c>
    </row>
    <row r="83" spans="2:7" ht="14.3">
      <c r="B83" s="12"/>
      <c r="C83" s="12"/>
      <c r="D83" s="13" t="s">
        <v>83</v>
      </c>
      <c r="E83" s="14">
        <v>617299</v>
      </c>
      <c r="F83" s="14">
        <v>514979</v>
      </c>
      <c r="G83" s="14">
        <f t="shared" si="1"/>
        <v>102320</v>
      </c>
    </row>
    <row r="84" spans="2:7" ht="14.3">
      <c r="B84" s="12"/>
      <c r="C84" s="12"/>
      <c r="D84" s="13" t="s">
        <v>84</v>
      </c>
      <c r="E84" s="14"/>
      <c r="F84" s="14"/>
      <c r="G84" s="14">
        <f t="shared" si="1"/>
        <v>0</v>
      </c>
    </row>
    <row r="85" spans="2:7" ht="14.3">
      <c r="B85" s="12"/>
      <c r="C85" s="12"/>
      <c r="D85" s="13" t="s">
        <v>85</v>
      </c>
      <c r="E85" s="14"/>
      <c r="F85" s="14"/>
      <c r="G85" s="14">
        <f t="shared" si="1"/>
        <v>0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>
        <v>69850</v>
      </c>
      <c r="F87" s="14">
        <v>88445</v>
      </c>
      <c r="G87" s="14">
        <f t="shared" si="1"/>
        <v>-18595</v>
      </c>
    </row>
    <row r="88" spans="2:7" ht="14.3">
      <c r="B88" s="12"/>
      <c r="C88" s="12"/>
      <c r="D88" s="13" t="s">
        <v>88</v>
      </c>
      <c r="E88" s="14"/>
      <c r="F88" s="14"/>
      <c r="G88" s="14">
        <f t="shared" si="1"/>
        <v>0</v>
      </c>
    </row>
    <row r="89" spans="2:7" ht="14.3">
      <c r="B89" s="12"/>
      <c r="C89" s="12"/>
      <c r="D89" s="13" t="s">
        <v>89</v>
      </c>
      <c r="E89" s="14">
        <v>149920</v>
      </c>
      <c r="F89" s="14"/>
      <c r="G89" s="14">
        <f t="shared" si="1"/>
        <v>149920</v>
      </c>
    </row>
    <row r="90" spans="2:7" ht="14.3">
      <c r="B90" s="12"/>
      <c r="C90" s="12"/>
      <c r="D90" s="13" t="s">
        <v>90</v>
      </c>
      <c r="E90" s="14">
        <v>131201</v>
      </c>
      <c r="F90" s="14">
        <v>39234</v>
      </c>
      <c r="G90" s="14">
        <f t="shared" si="1"/>
        <v>91967</v>
      </c>
    </row>
    <row r="91" spans="2:7" ht="14.3">
      <c r="B91" s="12"/>
      <c r="C91" s="12"/>
      <c r="D91" s="13" t="s">
        <v>91</v>
      </c>
      <c r="E91" s="14"/>
      <c r="F91" s="14"/>
      <c r="G91" s="14">
        <f t="shared" si="1"/>
        <v>0</v>
      </c>
    </row>
    <row r="92" spans="2:7" ht="14.3">
      <c r="B92" s="12"/>
      <c r="C92" s="12"/>
      <c r="D92" s="13" t="s">
        <v>92</v>
      </c>
      <c r="E92" s="14"/>
      <c r="F92" s="14"/>
      <c r="G92" s="14">
        <f t="shared" si="1"/>
        <v>0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>
        <v>693696</v>
      </c>
      <c r="F94" s="14">
        <v>811035</v>
      </c>
      <c r="G94" s="14">
        <f t="shared" si="1"/>
        <v>-117339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>
        <v>134258</v>
      </c>
      <c r="F96" s="14">
        <v>72957</v>
      </c>
      <c r="G96" s="14">
        <f t="shared" si="1"/>
        <v>61301</v>
      </c>
    </row>
    <row r="97" spans="2:7" ht="14.3">
      <c r="B97" s="12"/>
      <c r="C97" s="12"/>
      <c r="D97" s="13" t="s">
        <v>97</v>
      </c>
      <c r="E97" s="14">
        <v>132467</v>
      </c>
      <c r="F97" s="14"/>
      <c r="G97" s="14">
        <f t="shared" si="1"/>
        <v>132467</v>
      </c>
    </row>
    <row r="98" spans="2:7" ht="14.3">
      <c r="B98" s="12"/>
      <c r="C98" s="12"/>
      <c r="D98" s="13" t="s">
        <v>98</v>
      </c>
      <c r="E98" s="14">
        <v>625588</v>
      </c>
      <c r="F98" s="14">
        <v>624888</v>
      </c>
      <c r="G98" s="14">
        <f t="shared" si="1"/>
        <v>700</v>
      </c>
    </row>
    <row r="99" spans="2:7" ht="14.3">
      <c r="B99" s="12"/>
      <c r="C99" s="12"/>
      <c r="D99" s="13" t="s">
        <v>99</v>
      </c>
      <c r="E99" s="14"/>
      <c r="F99" s="14"/>
      <c r="G99" s="14">
        <f t="shared" si="1"/>
        <v>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>
        <v>324060</v>
      </c>
      <c r="F102" s="14">
        <v>309067</v>
      </c>
      <c r="G102" s="14">
        <f t="shared" si="1"/>
        <v>14993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0</v>
      </c>
      <c r="F103" s="14">
        <f>+F104+F105+F106+F107+F108+F109+F110+F111+F112</f>
        <v>0</v>
      </c>
      <c r="G103" s="14">
        <f t="shared" si="1"/>
        <v>0</v>
      </c>
    </row>
    <row r="104" spans="2:7" ht="14.3">
      <c r="B104" s="12"/>
      <c r="C104" s="12"/>
      <c r="D104" s="13" t="s">
        <v>104</v>
      </c>
      <c r="E104" s="14"/>
      <c r="F104" s="14"/>
      <c r="G104" s="14">
        <f t="shared" si="1"/>
        <v>0</v>
      </c>
    </row>
    <row r="105" spans="2:7" ht="14.3">
      <c r="B105" s="12"/>
      <c r="C105" s="12"/>
      <c r="D105" s="13" t="s">
        <v>105</v>
      </c>
      <c r="E105" s="14"/>
      <c r="F105" s="14"/>
      <c r="G105" s="14">
        <f t="shared" si="1"/>
        <v>0</v>
      </c>
    </row>
    <row r="106" spans="2:7" ht="14.3">
      <c r="B106" s="12"/>
      <c r="C106" s="12"/>
      <c r="D106" s="13" t="s">
        <v>106</v>
      </c>
      <c r="E106" s="14"/>
      <c r="F106" s="14"/>
      <c r="G106" s="14">
        <f t="shared" si="1"/>
        <v>0</v>
      </c>
    </row>
    <row r="107" spans="2:7" ht="14.3">
      <c r="B107" s="12"/>
      <c r="C107" s="12"/>
      <c r="D107" s="13" t="s">
        <v>107</v>
      </c>
      <c r="E107" s="14"/>
      <c r="F107" s="14"/>
      <c r="G107" s="14">
        <f t="shared" si="1"/>
        <v>0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/>
      <c r="F109" s="14"/>
      <c r="G109" s="14">
        <f t="shared" si="1"/>
        <v>0</v>
      </c>
    </row>
    <row r="110" spans="2:7" ht="14.3">
      <c r="B110" s="12"/>
      <c r="C110" s="12"/>
      <c r="D110" s="13" t="s">
        <v>110</v>
      </c>
      <c r="E110" s="14"/>
      <c r="F110" s="14"/>
      <c r="G110" s="14">
        <f t="shared" si="1"/>
        <v>0</v>
      </c>
    </row>
    <row r="111" spans="2:7" ht="14.3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ht="14.3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ht="14.3">
      <c r="B113" s="12"/>
      <c r="C113" s="12"/>
      <c r="D113" s="13" t="s">
        <v>113</v>
      </c>
      <c r="E113" s="14"/>
      <c r="F113" s="14">
        <v>3240</v>
      </c>
      <c r="G113" s="14">
        <f t="shared" si="1"/>
        <v>-3240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1176791</v>
      </c>
      <c r="F114" s="14">
        <f>+F115+F116+F117+F118+F119+F120+F121+F122+F123+F124+F125+F126+F127+F128+F129+F130+F131+F132+F133+F134+F135+F136</f>
        <v>854834</v>
      </c>
      <c r="G114" s="14">
        <f t="shared" si="1"/>
        <v>321957</v>
      </c>
    </row>
    <row r="115" spans="2:7" ht="14.3">
      <c r="B115" s="12"/>
      <c r="C115" s="12"/>
      <c r="D115" s="13" t="s">
        <v>115</v>
      </c>
      <c r="E115" s="14">
        <v>102831</v>
      </c>
      <c r="F115" s="14">
        <v>44569</v>
      </c>
      <c r="G115" s="14">
        <f t="shared" si="1"/>
        <v>58262</v>
      </c>
    </row>
    <row r="116" spans="2:7" ht="14.3">
      <c r="B116" s="12"/>
      <c r="C116" s="12"/>
      <c r="D116" s="13" t="s">
        <v>116</v>
      </c>
      <c r="E116" s="14">
        <v>10560</v>
      </c>
      <c r="F116" s="14"/>
      <c r="G116" s="14">
        <f t="shared" si="1"/>
        <v>10560</v>
      </c>
    </row>
    <row r="117" spans="2:7" ht="14.3">
      <c r="B117" s="12"/>
      <c r="C117" s="12"/>
      <c r="D117" s="13" t="s">
        <v>117</v>
      </c>
      <c r="E117" s="14">
        <v>3600</v>
      </c>
      <c r="F117" s="14">
        <v>600</v>
      </c>
      <c r="G117" s="14">
        <f t="shared" si="1"/>
        <v>3000</v>
      </c>
    </row>
    <row r="118" spans="2:7" ht="14.3">
      <c r="B118" s="12"/>
      <c r="C118" s="12"/>
      <c r="D118" s="13" t="s">
        <v>118</v>
      </c>
      <c r="E118" s="14">
        <v>11000</v>
      </c>
      <c r="F118" s="14"/>
      <c r="G118" s="14">
        <f t="shared" si="1"/>
        <v>11000</v>
      </c>
    </row>
    <row r="119" spans="2:7" ht="14.3">
      <c r="B119" s="12"/>
      <c r="C119" s="12"/>
      <c r="D119" s="13" t="s">
        <v>119</v>
      </c>
      <c r="E119" s="14">
        <v>7537</v>
      </c>
      <c r="F119" s="14">
        <v>43638</v>
      </c>
      <c r="G119" s="14">
        <f t="shared" si="1"/>
        <v>-36101</v>
      </c>
    </row>
    <row r="120" spans="2:7" ht="14.3">
      <c r="B120" s="12"/>
      <c r="C120" s="12"/>
      <c r="D120" s="13" t="s">
        <v>120</v>
      </c>
      <c r="E120" s="14">
        <v>2915</v>
      </c>
      <c r="F120" s="14">
        <v>2113</v>
      </c>
      <c r="G120" s="14">
        <f t="shared" si="1"/>
        <v>802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/>
      <c r="F123" s="14">
        <v>4400</v>
      </c>
      <c r="G123" s="14">
        <f t="shared" si="1"/>
        <v>-4400</v>
      </c>
    </row>
    <row r="124" spans="2:7" ht="14.3">
      <c r="B124" s="12"/>
      <c r="C124" s="12"/>
      <c r="D124" s="13" t="s">
        <v>122</v>
      </c>
      <c r="E124" s="14">
        <v>133558</v>
      </c>
      <c r="F124" s="14">
        <v>146259</v>
      </c>
      <c r="G124" s="14">
        <f t="shared" si="1"/>
        <v>-12701</v>
      </c>
    </row>
    <row r="125" spans="2:7" ht="14.3">
      <c r="B125" s="12"/>
      <c r="C125" s="12"/>
      <c r="D125" s="13" t="s">
        <v>123</v>
      </c>
      <c r="E125" s="14"/>
      <c r="F125" s="14">
        <v>73</v>
      </c>
      <c r="G125" s="14">
        <f t="shared" si="1"/>
        <v>-73</v>
      </c>
    </row>
    <row r="126" spans="2:7" ht="14.3">
      <c r="B126" s="12"/>
      <c r="C126" s="12"/>
      <c r="D126" s="13" t="s">
        <v>124</v>
      </c>
      <c r="E126" s="14">
        <v>770</v>
      </c>
      <c r="F126" s="14">
        <v>1392</v>
      </c>
      <c r="G126" s="14">
        <f t="shared" si="1"/>
        <v>-622</v>
      </c>
    </row>
    <row r="127" spans="2:7" ht="14.3">
      <c r="B127" s="12"/>
      <c r="C127" s="12"/>
      <c r="D127" s="13" t="s">
        <v>125</v>
      </c>
      <c r="E127" s="14">
        <v>610856</v>
      </c>
      <c r="F127" s="14">
        <v>363443</v>
      </c>
      <c r="G127" s="14">
        <f t="shared" si="1"/>
        <v>247413</v>
      </c>
    </row>
    <row r="128" spans="2:7" ht="14.3">
      <c r="B128" s="12"/>
      <c r="C128" s="12"/>
      <c r="D128" s="13" t="s">
        <v>126</v>
      </c>
      <c r="E128" s="14">
        <v>25401</v>
      </c>
      <c r="F128" s="14">
        <v>10058</v>
      </c>
      <c r="G128" s="14">
        <f t="shared" si="1"/>
        <v>15343</v>
      </c>
    </row>
    <row r="129" spans="2:7" ht="14.3">
      <c r="B129" s="12"/>
      <c r="C129" s="12"/>
      <c r="D129" s="13" t="s">
        <v>97</v>
      </c>
      <c r="E129" s="14"/>
      <c r="F129" s="14"/>
      <c r="G129" s="14">
        <f t="shared" si="1"/>
        <v>0</v>
      </c>
    </row>
    <row r="130" spans="2:7" ht="14.3">
      <c r="B130" s="12"/>
      <c r="C130" s="12"/>
      <c r="D130" s="13" t="s">
        <v>98</v>
      </c>
      <c r="E130" s="14">
        <v>97200</v>
      </c>
      <c r="F130" s="14">
        <v>97200</v>
      </c>
      <c r="G130" s="14">
        <f t="shared" si="1"/>
        <v>0</v>
      </c>
    </row>
    <row r="131" spans="2:7" ht="14.3">
      <c r="B131" s="12"/>
      <c r="C131" s="12"/>
      <c r="D131" s="13" t="s">
        <v>127</v>
      </c>
      <c r="E131" s="14"/>
      <c r="F131" s="14"/>
      <c r="G131" s="14">
        <f t="shared" si="1"/>
        <v>0</v>
      </c>
    </row>
    <row r="132" spans="2:7" ht="14.3">
      <c r="B132" s="12"/>
      <c r="C132" s="12"/>
      <c r="D132" s="13" t="s">
        <v>128</v>
      </c>
      <c r="E132" s="14"/>
      <c r="F132" s="14">
        <v>200</v>
      </c>
      <c r="G132" s="14">
        <f t="shared" si="1"/>
        <v>-200</v>
      </c>
    </row>
    <row r="133" spans="2:7" ht="14.3">
      <c r="B133" s="12"/>
      <c r="C133" s="12"/>
      <c r="D133" s="13" t="s">
        <v>129</v>
      </c>
      <c r="E133" s="14">
        <v>86509</v>
      </c>
      <c r="F133" s="14">
        <v>75383</v>
      </c>
      <c r="G133" s="14">
        <f t="shared" si="1"/>
        <v>11126</v>
      </c>
    </row>
    <row r="134" spans="2:7" ht="14.3">
      <c r="B134" s="12"/>
      <c r="C134" s="12"/>
      <c r="D134" s="13" t="s">
        <v>130</v>
      </c>
      <c r="E134" s="14">
        <v>2913</v>
      </c>
      <c r="F134" s="14">
        <v>1496</v>
      </c>
      <c r="G134" s="14">
        <f t="shared" si="1"/>
        <v>1417</v>
      </c>
    </row>
    <row r="135" spans="2:7" ht="14.3">
      <c r="B135" s="12"/>
      <c r="C135" s="12"/>
      <c r="D135" s="13" t="s">
        <v>131</v>
      </c>
      <c r="E135" s="14">
        <v>70277</v>
      </c>
      <c r="F135" s="14">
        <v>57210</v>
      </c>
      <c r="G135" s="14">
        <f t="shared" ref="G135:G198" si="2">E135-F135</f>
        <v>13067</v>
      </c>
    </row>
    <row r="136" spans="2:7" ht="14.3">
      <c r="B136" s="12"/>
      <c r="C136" s="12"/>
      <c r="D136" s="13" t="s">
        <v>113</v>
      </c>
      <c r="E136" s="14">
        <v>10864</v>
      </c>
      <c r="F136" s="14">
        <v>6800</v>
      </c>
      <c r="G136" s="14">
        <f t="shared" si="2"/>
        <v>4064</v>
      </c>
    </row>
    <row r="137" spans="2:7" ht="14.3">
      <c r="B137" s="12"/>
      <c r="C137" s="12"/>
      <c r="D137" s="13" t="s">
        <v>132</v>
      </c>
      <c r="E137" s="14">
        <f>+E138+E143</f>
        <v>2959680</v>
      </c>
      <c r="F137" s="14">
        <f>+F138+F143</f>
        <v>2395603</v>
      </c>
      <c r="G137" s="14">
        <f t="shared" si="2"/>
        <v>564077</v>
      </c>
    </row>
    <row r="138" spans="2:7" ht="14.3">
      <c r="B138" s="12"/>
      <c r="C138" s="12"/>
      <c r="D138" s="13" t="s">
        <v>133</v>
      </c>
      <c r="E138" s="14">
        <f>+E139+E140+E141-E142</f>
        <v>2959680</v>
      </c>
      <c r="F138" s="14">
        <f>+F139+F140+F141-F142</f>
        <v>2395603</v>
      </c>
      <c r="G138" s="14">
        <f t="shared" si="2"/>
        <v>564077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>
        <v>2959680</v>
      </c>
      <c r="F140" s="14">
        <v>2395603</v>
      </c>
      <c r="G140" s="14">
        <f t="shared" si="2"/>
        <v>564077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104270</v>
      </c>
      <c r="F146" s="14">
        <f>+F147</f>
        <v>90740</v>
      </c>
      <c r="G146" s="14">
        <f t="shared" si="2"/>
        <v>13530</v>
      </c>
    </row>
    <row r="147" spans="2:7" ht="14.3">
      <c r="B147" s="12"/>
      <c r="C147" s="12"/>
      <c r="D147" s="13" t="s">
        <v>142</v>
      </c>
      <c r="E147" s="14">
        <v>104270</v>
      </c>
      <c r="F147" s="14">
        <v>90740</v>
      </c>
      <c r="G147" s="14">
        <f t="shared" si="2"/>
        <v>13530</v>
      </c>
    </row>
    <row r="148" spans="2:7" ht="14.3">
      <c r="B148" s="12"/>
      <c r="C148" s="12"/>
      <c r="D148" s="13" t="s">
        <v>143</v>
      </c>
      <c r="E148" s="14">
        <f>+E149</f>
        <v>-47027</v>
      </c>
      <c r="F148" s="14">
        <f>+F149</f>
        <v>-47027</v>
      </c>
      <c r="G148" s="14">
        <f t="shared" si="2"/>
        <v>0</v>
      </c>
    </row>
    <row r="149" spans="2:7" ht="14.3">
      <c r="B149" s="12"/>
      <c r="C149" s="12"/>
      <c r="D149" s="13" t="s">
        <v>144</v>
      </c>
      <c r="E149" s="14">
        <v>-47027</v>
      </c>
      <c r="F149" s="14">
        <v>-47027</v>
      </c>
      <c r="G149" s="14">
        <f t="shared" si="2"/>
        <v>0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21226449</v>
      </c>
      <c r="F158" s="17">
        <f>+F74+F82+F114+F137+F144+F146+F148+F150+F151+F152+F154+F156</f>
        <v>20450582</v>
      </c>
      <c r="G158" s="17">
        <f t="shared" si="2"/>
        <v>775867</v>
      </c>
    </row>
    <row r="159" spans="2:7" ht="14.3">
      <c r="B159" s="15"/>
      <c r="C159" s="18" t="s">
        <v>154</v>
      </c>
      <c r="D159" s="19"/>
      <c r="E159" s="20">
        <f xml:space="preserve"> +E73 - E158</f>
        <v>692867</v>
      </c>
      <c r="F159" s="20">
        <f xml:space="preserve"> +F73 - F158</f>
        <v>-4292618</v>
      </c>
      <c r="G159" s="20">
        <f t="shared" si="2"/>
        <v>4985485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82</v>
      </c>
      <c r="F162" s="14">
        <f>+F163</f>
        <v>57</v>
      </c>
      <c r="G162" s="14">
        <f t="shared" si="2"/>
        <v>25</v>
      </c>
    </row>
    <row r="163" spans="2:7" ht="14.3">
      <c r="B163" s="12"/>
      <c r="C163" s="12"/>
      <c r="D163" s="13" t="s">
        <v>159</v>
      </c>
      <c r="E163" s="14">
        <v>82</v>
      </c>
      <c r="F163" s="14">
        <v>57</v>
      </c>
      <c r="G163" s="14">
        <f t="shared" si="2"/>
        <v>25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136570</v>
      </c>
      <c r="F169" s="14">
        <f>+F170+F171+F172+F173</f>
        <v>134516</v>
      </c>
      <c r="G169" s="14">
        <f t="shared" si="2"/>
        <v>2054</v>
      </c>
    </row>
    <row r="170" spans="2:7" ht="14.3">
      <c r="B170" s="12"/>
      <c r="C170" s="12"/>
      <c r="D170" s="13" t="s">
        <v>166</v>
      </c>
      <c r="E170" s="14"/>
      <c r="F170" s="14"/>
      <c r="G170" s="14">
        <f t="shared" si="2"/>
        <v>0</v>
      </c>
    </row>
    <row r="171" spans="2:7" ht="14.3">
      <c r="B171" s="12"/>
      <c r="C171" s="12"/>
      <c r="D171" s="13" t="s">
        <v>167</v>
      </c>
      <c r="E171" s="14">
        <v>136570</v>
      </c>
      <c r="F171" s="14">
        <v>134516</v>
      </c>
      <c r="G171" s="14">
        <f t="shared" si="2"/>
        <v>2054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/>
      <c r="F173" s="14"/>
      <c r="G173" s="14">
        <f t="shared" si="2"/>
        <v>0</v>
      </c>
    </row>
    <row r="174" spans="2:7" ht="14.3">
      <c r="B174" s="12"/>
      <c r="C174" s="15"/>
      <c r="D174" s="16" t="s">
        <v>170</v>
      </c>
      <c r="E174" s="17">
        <f>+E160+E162+E164+E165+E166+E167+E168+E169</f>
        <v>136652</v>
      </c>
      <c r="F174" s="17">
        <f>+F160+F162+F164+F165+F166+F167+F168+F169</f>
        <v>134573</v>
      </c>
      <c r="G174" s="17">
        <f t="shared" si="2"/>
        <v>2079</v>
      </c>
    </row>
    <row r="175" spans="2:7" ht="14.3">
      <c r="B175" s="12"/>
      <c r="C175" s="9" t="s">
        <v>73</v>
      </c>
      <c r="D175" s="13" t="s">
        <v>171</v>
      </c>
      <c r="E175" s="14">
        <f>+E176</f>
        <v>0</v>
      </c>
      <c r="F175" s="14">
        <f>+F176</f>
        <v>0</v>
      </c>
      <c r="G175" s="14">
        <f t="shared" si="2"/>
        <v>0</v>
      </c>
    </row>
    <row r="176" spans="2:7" ht="14.3">
      <c r="B176" s="12"/>
      <c r="C176" s="12"/>
      <c r="D176" s="13" t="s">
        <v>172</v>
      </c>
      <c r="E176" s="14"/>
      <c r="F176" s="14"/>
      <c r="G176" s="14">
        <f t="shared" si="2"/>
        <v>0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121415</v>
      </c>
      <c r="F182" s="14">
        <f>+F183+F184+F185</f>
        <v>124750</v>
      </c>
      <c r="G182" s="14">
        <f t="shared" si="2"/>
        <v>-3335</v>
      </c>
    </row>
    <row r="183" spans="2:7" ht="14.3">
      <c r="B183" s="12"/>
      <c r="C183" s="12"/>
      <c r="D183" s="13" t="s">
        <v>179</v>
      </c>
      <c r="E183" s="14">
        <v>121415</v>
      </c>
      <c r="F183" s="14">
        <v>124750</v>
      </c>
      <c r="G183" s="14">
        <f t="shared" si="2"/>
        <v>-3335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/>
      <c r="F185" s="14"/>
      <c r="G185" s="14">
        <f t="shared" si="2"/>
        <v>0</v>
      </c>
    </row>
    <row r="186" spans="2:7" ht="14.3">
      <c r="B186" s="12"/>
      <c r="C186" s="15"/>
      <c r="D186" s="16" t="s">
        <v>182</v>
      </c>
      <c r="E186" s="17">
        <f>+E175+E177+E178+E179+E180+E181+E182</f>
        <v>121415</v>
      </c>
      <c r="F186" s="17">
        <f>+F175+F177+F178+F179+F180+F181+F182</f>
        <v>124750</v>
      </c>
      <c r="G186" s="17">
        <f t="shared" si="2"/>
        <v>-3335</v>
      </c>
    </row>
    <row r="187" spans="2:7" ht="14.3">
      <c r="B187" s="15"/>
      <c r="C187" s="18" t="s">
        <v>183</v>
      </c>
      <c r="D187" s="21"/>
      <c r="E187" s="22">
        <f xml:space="preserve"> +E174 - E186</f>
        <v>15237</v>
      </c>
      <c r="F187" s="22">
        <f xml:space="preserve"> +F174 - F186</f>
        <v>9823</v>
      </c>
      <c r="G187" s="22">
        <f t="shared" si="2"/>
        <v>5414</v>
      </c>
    </row>
    <row r="188" spans="2:7" ht="14.3">
      <c r="B188" s="18" t="s">
        <v>184</v>
      </c>
      <c r="C188" s="23"/>
      <c r="D188" s="19"/>
      <c r="E188" s="20">
        <f xml:space="preserve"> +E159 +E187</f>
        <v>708104</v>
      </c>
      <c r="F188" s="20">
        <f xml:space="preserve"> +F159 +F187</f>
        <v>-4282795</v>
      </c>
      <c r="G188" s="20">
        <f t="shared" si="2"/>
        <v>4990899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0</v>
      </c>
      <c r="F189" s="14">
        <f>+F190+F191</f>
        <v>0</v>
      </c>
      <c r="G189" s="14">
        <f t="shared" si="2"/>
        <v>0</v>
      </c>
    </row>
    <row r="190" spans="2:7" ht="14.3">
      <c r="B190" s="12"/>
      <c r="C190" s="12"/>
      <c r="D190" s="13" t="s">
        <v>187</v>
      </c>
      <c r="E190" s="14"/>
      <c r="F190" s="14"/>
      <c r="G190" s="14">
        <f t="shared" si="2"/>
        <v>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0</v>
      </c>
      <c r="F212" s="14">
        <f>+F213</f>
        <v>6000000</v>
      </c>
      <c r="G212" s="14">
        <f t="shared" si="3"/>
        <v>-6000000</v>
      </c>
    </row>
    <row r="213" spans="2:7" ht="14.3">
      <c r="B213" s="12"/>
      <c r="C213" s="12"/>
      <c r="D213" s="13" t="s">
        <v>210</v>
      </c>
      <c r="E213" s="14"/>
      <c r="F213" s="14">
        <v>6000000</v>
      </c>
      <c r="G213" s="14">
        <f t="shared" si="3"/>
        <v>-6000000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1</v>
      </c>
      <c r="F216" s="14">
        <f>+F217</f>
        <v>0</v>
      </c>
      <c r="G216" s="14">
        <f t="shared" si="3"/>
        <v>1</v>
      </c>
    </row>
    <row r="217" spans="2:7" ht="14.3">
      <c r="B217" s="12"/>
      <c r="C217" s="12"/>
      <c r="D217" s="13" t="s">
        <v>214</v>
      </c>
      <c r="E217" s="14">
        <v>1</v>
      </c>
      <c r="F217" s="14"/>
      <c r="G217" s="14">
        <f t="shared" si="3"/>
        <v>1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1</v>
      </c>
      <c r="F221" s="17">
        <f>+F189+F192+F195+F197+F198+F210+F212+F214+F216+F218</f>
        <v>6000000</v>
      </c>
      <c r="G221" s="17">
        <f t="shared" si="3"/>
        <v>-5999999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0</v>
      </c>
      <c r="F228" s="14">
        <f>+F229+F230+F231+F232+F233+F234+F235+F236+F237</f>
        <v>0</v>
      </c>
      <c r="G228" s="14">
        <f t="shared" si="3"/>
        <v>0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/>
      <c r="F234" s="14"/>
      <c r="G234" s="14">
        <f t="shared" si="3"/>
        <v>0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0</v>
      </c>
      <c r="F240" s="14">
        <f>+F241+F242</f>
        <v>0</v>
      </c>
      <c r="G240" s="14">
        <f t="shared" si="3"/>
        <v>0</v>
      </c>
    </row>
    <row r="241" spans="2:7" ht="14.3">
      <c r="B241" s="12"/>
      <c r="C241" s="12"/>
      <c r="D241" s="13" t="s">
        <v>238</v>
      </c>
      <c r="E241" s="14"/>
      <c r="F241" s="14"/>
      <c r="G241" s="14">
        <f t="shared" si="3"/>
        <v>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0</v>
      </c>
      <c r="F247" s="14">
        <f>+F248</f>
        <v>0</v>
      </c>
      <c r="G247" s="14">
        <f t="shared" si="3"/>
        <v>0</v>
      </c>
    </row>
    <row r="248" spans="2:7" ht="14.3">
      <c r="B248" s="12"/>
      <c r="C248" s="12"/>
      <c r="D248" s="13" t="s">
        <v>245</v>
      </c>
      <c r="E248" s="14"/>
      <c r="F248" s="14"/>
      <c r="G248" s="14">
        <f t="shared" si="3"/>
        <v>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0</v>
      </c>
      <c r="F251" s="14">
        <f>+F252</f>
        <v>0</v>
      </c>
      <c r="G251" s="14">
        <f t="shared" si="3"/>
        <v>0</v>
      </c>
    </row>
    <row r="252" spans="2:7" ht="14.3">
      <c r="B252" s="12"/>
      <c r="C252" s="12"/>
      <c r="D252" s="13" t="s">
        <v>249</v>
      </c>
      <c r="E252" s="14"/>
      <c r="F252" s="14"/>
      <c r="G252" s="14">
        <f t="shared" si="3"/>
        <v>0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0</v>
      </c>
      <c r="F254" s="17">
        <f>+F222+F226+F228+F238+F240+F243+F245+F247+F249+F251+F253</f>
        <v>0</v>
      </c>
      <c r="G254" s="17">
        <f t="shared" si="3"/>
        <v>0</v>
      </c>
    </row>
    <row r="255" spans="2:7" ht="14.3">
      <c r="B255" s="15"/>
      <c r="C255" s="24" t="s">
        <v>252</v>
      </c>
      <c r="D255" s="25"/>
      <c r="E255" s="26">
        <f xml:space="preserve"> +E221 - E254</f>
        <v>1</v>
      </c>
      <c r="F255" s="26">
        <f xml:space="preserve"> +F221 - F254</f>
        <v>6000000</v>
      </c>
      <c r="G255" s="26">
        <f t="shared" si="3"/>
        <v>-5999999</v>
      </c>
    </row>
    <row r="256" spans="2:7" ht="14.3">
      <c r="B256" s="18" t="s">
        <v>253</v>
      </c>
      <c r="C256" s="27"/>
      <c r="D256" s="28"/>
      <c r="E256" s="29">
        <f xml:space="preserve"> +E188 +E255</f>
        <v>708105</v>
      </c>
      <c r="F256" s="29">
        <f xml:space="preserve"> +F188 +F255</f>
        <v>1717205</v>
      </c>
      <c r="G256" s="29">
        <f t="shared" si="3"/>
        <v>-1009100</v>
      </c>
    </row>
    <row r="257" spans="2:7" ht="14.3">
      <c r="B257" s="30" t="s">
        <v>254</v>
      </c>
      <c r="C257" s="27" t="s">
        <v>255</v>
      </c>
      <c r="D257" s="28"/>
      <c r="E257" s="29">
        <v>2258504</v>
      </c>
      <c r="F257" s="29">
        <v>541299</v>
      </c>
      <c r="G257" s="29">
        <f t="shared" si="3"/>
        <v>1717205</v>
      </c>
    </row>
    <row r="258" spans="2:7" ht="14.3">
      <c r="B258" s="31"/>
      <c r="C258" s="27" t="s">
        <v>256</v>
      </c>
      <c r="D258" s="28"/>
      <c r="E258" s="29">
        <f xml:space="preserve"> +E256 +E257</f>
        <v>2966609</v>
      </c>
      <c r="F258" s="29">
        <f xml:space="preserve"> +F256 +F257</f>
        <v>2258504</v>
      </c>
      <c r="G258" s="29">
        <f t="shared" si="3"/>
        <v>708105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0</v>
      </c>
      <c r="F260" s="29">
        <f>+F261+F262+F263+F264+F265+F266+F267</f>
        <v>0</v>
      </c>
      <c r="G260" s="29">
        <f t="shared" si="3"/>
        <v>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/>
      <c r="F262" s="26"/>
      <c r="G262" s="26">
        <f t="shared" si="3"/>
        <v>0</v>
      </c>
    </row>
    <row r="263" spans="2:7" ht="14.3">
      <c r="B263" s="31"/>
      <c r="C263" s="32" t="s">
        <v>261</v>
      </c>
      <c r="D263" s="25"/>
      <c r="E263" s="26"/>
      <c r="F263" s="26"/>
      <c r="G263" s="26">
        <f t="shared" ref="G263:G275" si="4">E263-F263</f>
        <v>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0</v>
      </c>
      <c r="F268" s="29">
        <f>+F269+F270+F271+F272+F273+F274</f>
        <v>0</v>
      </c>
      <c r="G268" s="29">
        <f t="shared" si="4"/>
        <v>0</v>
      </c>
    </row>
    <row r="269" spans="2:7" ht="14.3">
      <c r="B269" s="31"/>
      <c r="C269" s="32" t="s">
        <v>267</v>
      </c>
      <c r="D269" s="25"/>
      <c r="E269" s="26"/>
      <c r="F269" s="26"/>
      <c r="G269" s="26">
        <f t="shared" si="4"/>
        <v>0</v>
      </c>
    </row>
    <row r="270" spans="2:7" ht="14.3">
      <c r="B270" s="31"/>
      <c r="C270" s="32" t="s">
        <v>268</v>
      </c>
      <c r="D270" s="25"/>
      <c r="E270" s="26"/>
      <c r="F270" s="26"/>
      <c r="G270" s="26">
        <f t="shared" si="4"/>
        <v>0</v>
      </c>
    </row>
    <row r="271" spans="2:7" ht="14.3">
      <c r="B271" s="31"/>
      <c r="C271" s="32" t="s">
        <v>269</v>
      </c>
      <c r="D271" s="25"/>
      <c r="E271" s="26"/>
      <c r="F271" s="26"/>
      <c r="G271" s="26">
        <f t="shared" si="4"/>
        <v>0</v>
      </c>
    </row>
    <row r="272" spans="2:7" ht="14.3">
      <c r="B272" s="31"/>
      <c r="C272" s="32" t="s">
        <v>270</v>
      </c>
      <c r="D272" s="25"/>
      <c r="E272" s="26"/>
      <c r="F272" s="26"/>
      <c r="G272" s="26">
        <f t="shared" si="4"/>
        <v>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2966609</v>
      </c>
      <c r="F275" s="29">
        <f xml:space="preserve"> +F258 +F259 +F260 - F268</f>
        <v>2258504</v>
      </c>
      <c r="G275" s="29">
        <f t="shared" si="4"/>
        <v>708105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5"/>
  <sheetViews>
    <sheetView showGridLines="0" tabSelected="1" workbookViewId="0"/>
  </sheetViews>
  <sheetFormatPr defaultRowHeight="12.9"/>
  <cols>
    <col min="1" max="1" width="2.875" customWidth="1"/>
    <col min="2" max="3" width="3.25" customWidth="1"/>
    <col min="4" max="4" width="68.25" customWidth="1"/>
    <col min="5" max="7" width="23.75" customWidth="1"/>
  </cols>
  <sheetData>
    <row r="1" spans="2:7" ht="21.75">
      <c r="B1" s="1"/>
      <c r="C1" s="1"/>
      <c r="D1" s="1"/>
      <c r="E1" s="2"/>
      <c r="F1" s="2"/>
      <c r="G1" s="3" t="s">
        <v>0</v>
      </c>
    </row>
    <row r="2" spans="2:7" ht="21.75">
      <c r="B2" s="4" t="s">
        <v>284</v>
      </c>
      <c r="C2" s="4"/>
      <c r="D2" s="4"/>
      <c r="E2" s="4"/>
      <c r="F2" s="4"/>
      <c r="G2" s="4"/>
    </row>
    <row r="3" spans="2:7" ht="21.75">
      <c r="B3" s="5" t="s">
        <v>281</v>
      </c>
      <c r="C3" s="5"/>
      <c r="D3" s="5"/>
      <c r="E3" s="5"/>
      <c r="F3" s="5"/>
      <c r="G3" s="5"/>
    </row>
    <row r="4" spans="2:7" ht="14.95">
      <c r="B4" s="6"/>
      <c r="C4" s="6"/>
      <c r="D4" s="6"/>
      <c r="E4" s="6"/>
      <c r="F4" s="2"/>
      <c r="G4" s="6" t="s">
        <v>282</v>
      </c>
    </row>
    <row r="5" spans="2:7" ht="14.3">
      <c r="B5" s="7" t="s">
        <v>4</v>
      </c>
      <c r="C5" s="7"/>
      <c r="D5" s="7"/>
      <c r="E5" s="8" t="s">
        <v>5</v>
      </c>
      <c r="F5" s="8" t="s">
        <v>6</v>
      </c>
      <c r="G5" s="8" t="s">
        <v>283</v>
      </c>
    </row>
    <row r="6" spans="2:7" ht="14.3">
      <c r="B6" s="9" t="s">
        <v>8</v>
      </c>
      <c r="C6" s="9" t="s">
        <v>9</v>
      </c>
      <c r="D6" s="10" t="s">
        <v>10</v>
      </c>
      <c r="E6" s="11">
        <f>+E7+E8</f>
        <v>0</v>
      </c>
      <c r="F6" s="11">
        <f>+F7+F8</f>
        <v>0</v>
      </c>
      <c r="G6" s="11">
        <f>E6-F6</f>
        <v>0</v>
      </c>
    </row>
    <row r="7" spans="2:7" ht="14.3">
      <c r="B7" s="12"/>
      <c r="C7" s="12"/>
      <c r="D7" s="13" t="s">
        <v>11</v>
      </c>
      <c r="E7" s="14"/>
      <c r="F7" s="14"/>
      <c r="G7" s="14">
        <f t="shared" ref="G7:G70" si="0">E7-F7</f>
        <v>0</v>
      </c>
    </row>
    <row r="8" spans="2:7" ht="14.3">
      <c r="B8" s="12"/>
      <c r="C8" s="12"/>
      <c r="D8" s="13" t="s">
        <v>12</v>
      </c>
      <c r="E8" s="14"/>
      <c r="F8" s="14"/>
      <c r="G8" s="14">
        <f t="shared" si="0"/>
        <v>0</v>
      </c>
    </row>
    <row r="9" spans="2:7" ht="14.3">
      <c r="B9" s="12"/>
      <c r="C9" s="12"/>
      <c r="D9" s="13" t="s">
        <v>13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</row>
    <row r="10" spans="2:7" ht="14.3">
      <c r="B10" s="12"/>
      <c r="C10" s="12"/>
      <c r="D10" s="13" t="s">
        <v>14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</row>
    <row r="11" spans="2:7" ht="14.3">
      <c r="B11" s="12"/>
      <c r="C11" s="12"/>
      <c r="D11" s="13" t="s">
        <v>15</v>
      </c>
      <c r="E11" s="14"/>
      <c r="F11" s="14"/>
      <c r="G11" s="14">
        <f t="shared" si="0"/>
        <v>0</v>
      </c>
    </row>
    <row r="12" spans="2:7" ht="14.3">
      <c r="B12" s="12"/>
      <c r="C12" s="12"/>
      <c r="D12" s="13" t="s">
        <v>16</v>
      </c>
      <c r="E12" s="14"/>
      <c r="F12" s="14"/>
      <c r="G12" s="14">
        <f t="shared" si="0"/>
        <v>0</v>
      </c>
    </row>
    <row r="13" spans="2:7" ht="14.3">
      <c r="B13" s="12"/>
      <c r="C13" s="12"/>
      <c r="D13" s="13" t="s">
        <v>17</v>
      </c>
      <c r="E13" s="14"/>
      <c r="F13" s="14"/>
      <c r="G13" s="14">
        <f t="shared" si="0"/>
        <v>0</v>
      </c>
    </row>
    <row r="14" spans="2:7" ht="14.3">
      <c r="B14" s="12"/>
      <c r="C14" s="12"/>
      <c r="D14" s="13" t="s">
        <v>18</v>
      </c>
      <c r="E14" s="14"/>
      <c r="F14" s="14"/>
      <c r="G14" s="14">
        <f t="shared" si="0"/>
        <v>0</v>
      </c>
    </row>
    <row r="15" spans="2:7" ht="14.3">
      <c r="B15" s="12"/>
      <c r="C15" s="12"/>
      <c r="D15" s="13" t="s">
        <v>19</v>
      </c>
      <c r="E15" s="14"/>
      <c r="F15" s="14"/>
      <c r="G15" s="14">
        <f t="shared" si="0"/>
        <v>0</v>
      </c>
    </row>
    <row r="16" spans="2:7" ht="14.3">
      <c r="B16" s="12"/>
      <c r="C16" s="12"/>
      <c r="D16" s="13" t="s">
        <v>20</v>
      </c>
      <c r="E16" s="14"/>
      <c r="F16" s="14"/>
      <c r="G16" s="14">
        <f t="shared" si="0"/>
        <v>0</v>
      </c>
    </row>
    <row r="17" spans="2:7" ht="14.3">
      <c r="B17" s="12"/>
      <c r="C17" s="12"/>
      <c r="D17" s="13" t="s">
        <v>21</v>
      </c>
      <c r="E17" s="14"/>
      <c r="F17" s="14"/>
      <c r="G17" s="14">
        <f t="shared" si="0"/>
        <v>0</v>
      </c>
    </row>
    <row r="18" spans="2:7" ht="14.3">
      <c r="B18" s="12"/>
      <c r="C18" s="12"/>
      <c r="D18" s="13" t="s">
        <v>22</v>
      </c>
      <c r="E18" s="14"/>
      <c r="F18" s="14"/>
      <c r="G18" s="14">
        <f t="shared" si="0"/>
        <v>0</v>
      </c>
    </row>
    <row r="19" spans="2:7" ht="14.3">
      <c r="B19" s="12"/>
      <c r="C19" s="12"/>
      <c r="D19" s="13" t="s">
        <v>23</v>
      </c>
      <c r="E19" s="14">
        <f>+E20+E21+E22+E23</f>
        <v>0</v>
      </c>
      <c r="F19" s="14">
        <f>+F20+F21+F22+F23</f>
        <v>0</v>
      </c>
      <c r="G19" s="14">
        <f t="shared" si="0"/>
        <v>0</v>
      </c>
    </row>
    <row r="20" spans="2:7" ht="14.3">
      <c r="B20" s="12"/>
      <c r="C20" s="12"/>
      <c r="D20" s="13" t="s">
        <v>24</v>
      </c>
      <c r="E20" s="14"/>
      <c r="F20" s="14"/>
      <c r="G20" s="14">
        <f t="shared" si="0"/>
        <v>0</v>
      </c>
    </row>
    <row r="21" spans="2:7" ht="14.3">
      <c r="B21" s="12"/>
      <c r="C21" s="12"/>
      <c r="D21" s="13" t="s">
        <v>25</v>
      </c>
      <c r="E21" s="14"/>
      <c r="F21" s="14"/>
      <c r="G21" s="14">
        <f t="shared" si="0"/>
        <v>0</v>
      </c>
    </row>
    <row r="22" spans="2:7" ht="14.3">
      <c r="B22" s="12"/>
      <c r="C22" s="12"/>
      <c r="D22" s="13" t="s">
        <v>26</v>
      </c>
      <c r="E22" s="14"/>
      <c r="F22" s="14"/>
      <c r="G22" s="14">
        <f t="shared" si="0"/>
        <v>0</v>
      </c>
    </row>
    <row r="23" spans="2:7" ht="14.3">
      <c r="B23" s="12"/>
      <c r="C23" s="12"/>
      <c r="D23" s="13" t="s">
        <v>27</v>
      </c>
      <c r="E23" s="14"/>
      <c r="F23" s="14"/>
      <c r="G23" s="14">
        <f t="shared" si="0"/>
        <v>0</v>
      </c>
    </row>
    <row r="24" spans="2:7" ht="14.3">
      <c r="B24" s="12"/>
      <c r="C24" s="12"/>
      <c r="D24" s="13" t="s">
        <v>28</v>
      </c>
      <c r="E24" s="14"/>
      <c r="F24" s="14"/>
      <c r="G24" s="14">
        <f t="shared" si="0"/>
        <v>0</v>
      </c>
    </row>
    <row r="25" spans="2:7" ht="14.3">
      <c r="B25" s="12"/>
      <c r="C25" s="12"/>
      <c r="D25" s="13" t="s">
        <v>29</v>
      </c>
      <c r="E25" s="14">
        <f>+E26+E27+E28</f>
        <v>0</v>
      </c>
      <c r="F25" s="14">
        <f>+F26+F27+F28</f>
        <v>0</v>
      </c>
      <c r="G25" s="14">
        <f t="shared" si="0"/>
        <v>0</v>
      </c>
    </row>
    <row r="26" spans="2:7" ht="14.3">
      <c r="B26" s="12"/>
      <c r="C26" s="12"/>
      <c r="D26" s="13" t="s">
        <v>30</v>
      </c>
      <c r="E26" s="14"/>
      <c r="F26" s="14"/>
      <c r="G26" s="14">
        <f t="shared" si="0"/>
        <v>0</v>
      </c>
    </row>
    <row r="27" spans="2:7" ht="14.3">
      <c r="B27" s="12"/>
      <c r="C27" s="12"/>
      <c r="D27" s="13" t="s">
        <v>31</v>
      </c>
      <c r="E27" s="14"/>
      <c r="F27" s="14"/>
      <c r="G27" s="14">
        <f t="shared" si="0"/>
        <v>0</v>
      </c>
    </row>
    <row r="28" spans="2:7" ht="14.3">
      <c r="B28" s="12"/>
      <c r="C28" s="12"/>
      <c r="D28" s="13" t="s">
        <v>32</v>
      </c>
      <c r="E28" s="14"/>
      <c r="F28" s="14"/>
      <c r="G28" s="14">
        <f t="shared" si="0"/>
        <v>0</v>
      </c>
    </row>
    <row r="29" spans="2:7" ht="14.3">
      <c r="B29" s="12"/>
      <c r="C29" s="12"/>
      <c r="D29" s="13" t="s">
        <v>33</v>
      </c>
      <c r="E29" s="14"/>
      <c r="F29" s="14"/>
      <c r="G29" s="14">
        <f t="shared" si="0"/>
        <v>0</v>
      </c>
    </row>
    <row r="30" spans="2:7" ht="14.3">
      <c r="B30" s="12"/>
      <c r="C30" s="12"/>
      <c r="D30" s="13" t="s">
        <v>34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</row>
    <row r="31" spans="2:7" ht="14.3">
      <c r="B31" s="12"/>
      <c r="C31" s="12"/>
      <c r="D31" s="13" t="s">
        <v>35</v>
      </c>
      <c r="E31" s="14"/>
      <c r="F31" s="14"/>
      <c r="G31" s="14">
        <f t="shared" si="0"/>
        <v>0</v>
      </c>
    </row>
    <row r="32" spans="2:7" ht="14.3">
      <c r="B32" s="12"/>
      <c r="C32" s="12"/>
      <c r="D32" s="13" t="s">
        <v>36</v>
      </c>
      <c r="E32" s="14"/>
      <c r="F32" s="14"/>
      <c r="G32" s="14">
        <f t="shared" si="0"/>
        <v>0</v>
      </c>
    </row>
    <row r="33" spans="2:7" ht="14.3">
      <c r="B33" s="12"/>
      <c r="C33" s="12"/>
      <c r="D33" s="13" t="s">
        <v>37</v>
      </c>
      <c r="E33" s="14"/>
      <c r="F33" s="14"/>
      <c r="G33" s="14">
        <f t="shared" si="0"/>
        <v>0</v>
      </c>
    </row>
    <row r="34" spans="2:7" ht="14.3">
      <c r="B34" s="12"/>
      <c r="C34" s="12"/>
      <c r="D34" s="13" t="s">
        <v>38</v>
      </c>
      <c r="E34" s="14"/>
      <c r="F34" s="14"/>
      <c r="G34" s="14">
        <f t="shared" si="0"/>
        <v>0</v>
      </c>
    </row>
    <row r="35" spans="2:7" ht="14.3">
      <c r="B35" s="12"/>
      <c r="C35" s="12"/>
      <c r="D35" s="13" t="s">
        <v>39</v>
      </c>
      <c r="E35" s="14"/>
      <c r="F35" s="14"/>
      <c r="G35" s="14">
        <f t="shared" si="0"/>
        <v>0</v>
      </c>
    </row>
    <row r="36" spans="2:7" ht="14.3">
      <c r="B36" s="12"/>
      <c r="C36" s="12"/>
      <c r="D36" s="13" t="s">
        <v>40</v>
      </c>
      <c r="E36" s="14"/>
      <c r="F36" s="14"/>
      <c r="G36" s="14">
        <f t="shared" si="0"/>
        <v>0</v>
      </c>
    </row>
    <row r="37" spans="2:7" ht="14.3">
      <c r="B37" s="12"/>
      <c r="C37" s="12"/>
      <c r="D37" s="13" t="s">
        <v>41</v>
      </c>
      <c r="E37" s="14">
        <f>+E38+E39+E40+E41+E42+E43+E44+E45+E46+E47+E50+E56</f>
        <v>1363522</v>
      </c>
      <c r="F37" s="14">
        <f>+F38+F39+F40+F41+F42+F43+F44+F45+F46+F47+F50+F56</f>
        <v>1961054</v>
      </c>
      <c r="G37" s="14">
        <f t="shared" si="0"/>
        <v>-597532</v>
      </c>
    </row>
    <row r="38" spans="2:7" ht="14.3">
      <c r="B38" s="12"/>
      <c r="C38" s="12"/>
      <c r="D38" s="13" t="s">
        <v>42</v>
      </c>
      <c r="E38" s="14"/>
      <c r="F38" s="14"/>
      <c r="G38" s="14">
        <f t="shared" si="0"/>
        <v>0</v>
      </c>
    </row>
    <row r="39" spans="2:7" ht="14.3">
      <c r="B39" s="12"/>
      <c r="C39" s="12"/>
      <c r="D39" s="13" t="s">
        <v>43</v>
      </c>
      <c r="E39" s="14"/>
      <c r="F39" s="14"/>
      <c r="G39" s="14">
        <f t="shared" si="0"/>
        <v>0</v>
      </c>
    </row>
    <row r="40" spans="2:7" ht="14.3">
      <c r="B40" s="12"/>
      <c r="C40" s="12"/>
      <c r="D40" s="13" t="s">
        <v>44</v>
      </c>
      <c r="E40" s="14"/>
      <c r="F40" s="14"/>
      <c r="G40" s="14">
        <f t="shared" si="0"/>
        <v>0</v>
      </c>
    </row>
    <row r="41" spans="2:7" ht="14.3">
      <c r="B41" s="12"/>
      <c r="C41" s="12"/>
      <c r="D41" s="13" t="s">
        <v>45</v>
      </c>
      <c r="E41" s="14"/>
      <c r="F41" s="14"/>
      <c r="G41" s="14">
        <f t="shared" si="0"/>
        <v>0</v>
      </c>
    </row>
    <row r="42" spans="2:7" ht="14.3">
      <c r="B42" s="12"/>
      <c r="C42" s="12"/>
      <c r="D42" s="13" t="s">
        <v>46</v>
      </c>
      <c r="E42" s="14"/>
      <c r="F42" s="14"/>
      <c r="G42" s="14">
        <f t="shared" si="0"/>
        <v>0</v>
      </c>
    </row>
    <row r="43" spans="2:7" ht="14.3">
      <c r="B43" s="12"/>
      <c r="C43" s="12"/>
      <c r="D43" s="13" t="s">
        <v>47</v>
      </c>
      <c r="E43" s="14"/>
      <c r="F43" s="14"/>
      <c r="G43" s="14">
        <f t="shared" si="0"/>
        <v>0</v>
      </c>
    </row>
    <row r="44" spans="2:7" ht="14.3">
      <c r="B44" s="12"/>
      <c r="C44" s="12"/>
      <c r="D44" s="13" t="s">
        <v>48</v>
      </c>
      <c r="E44" s="14"/>
      <c r="F44" s="14"/>
      <c r="G44" s="14">
        <f t="shared" si="0"/>
        <v>0</v>
      </c>
    </row>
    <row r="45" spans="2:7" ht="14.3">
      <c r="B45" s="12"/>
      <c r="C45" s="12"/>
      <c r="D45" s="13" t="s">
        <v>49</v>
      </c>
      <c r="E45" s="14"/>
      <c r="F45" s="14"/>
      <c r="G45" s="14">
        <f t="shared" si="0"/>
        <v>0</v>
      </c>
    </row>
    <row r="46" spans="2:7" ht="14.3">
      <c r="B46" s="12"/>
      <c r="C46" s="12"/>
      <c r="D46" s="13" t="s">
        <v>50</v>
      </c>
      <c r="E46" s="14"/>
      <c r="F46" s="14"/>
      <c r="G46" s="14">
        <f t="shared" si="0"/>
        <v>0</v>
      </c>
    </row>
    <row r="47" spans="2:7" ht="14.3">
      <c r="B47" s="12"/>
      <c r="C47" s="12"/>
      <c r="D47" s="13" t="s">
        <v>51</v>
      </c>
      <c r="E47" s="14">
        <f>+E48+E49</f>
        <v>0</v>
      </c>
      <c r="F47" s="14">
        <f>+F48+F49</f>
        <v>0</v>
      </c>
      <c r="G47" s="14">
        <f t="shared" si="0"/>
        <v>0</v>
      </c>
    </row>
    <row r="48" spans="2:7" ht="14.3">
      <c r="B48" s="12"/>
      <c r="C48" s="12"/>
      <c r="D48" s="13" t="s">
        <v>52</v>
      </c>
      <c r="E48" s="14"/>
      <c r="F48" s="14"/>
      <c r="G48" s="14">
        <f t="shared" si="0"/>
        <v>0</v>
      </c>
    </row>
    <row r="49" spans="2:7" ht="14.3">
      <c r="B49" s="12"/>
      <c r="C49" s="12"/>
      <c r="D49" s="13" t="s">
        <v>53</v>
      </c>
      <c r="E49" s="14"/>
      <c r="F49" s="14"/>
      <c r="G49" s="14">
        <f t="shared" si="0"/>
        <v>0</v>
      </c>
    </row>
    <row r="50" spans="2:7" ht="14.3">
      <c r="B50" s="12"/>
      <c r="C50" s="12"/>
      <c r="D50" s="13" t="s">
        <v>54</v>
      </c>
      <c r="E50" s="14">
        <f>+E51+E52+E53+E54+E55</f>
        <v>1363522</v>
      </c>
      <c r="F50" s="14">
        <f>+F51+F52+F53+F54+F55</f>
        <v>1961054</v>
      </c>
      <c r="G50" s="14">
        <f t="shared" si="0"/>
        <v>-597532</v>
      </c>
    </row>
    <row r="51" spans="2:7" ht="14.3">
      <c r="B51" s="12"/>
      <c r="C51" s="12"/>
      <c r="D51" s="13" t="s">
        <v>35</v>
      </c>
      <c r="E51" s="14"/>
      <c r="F51" s="14">
        <v>110000</v>
      </c>
      <c r="G51" s="14">
        <f t="shared" si="0"/>
        <v>-110000</v>
      </c>
    </row>
    <row r="52" spans="2:7" ht="14.3">
      <c r="B52" s="12"/>
      <c r="C52" s="12"/>
      <c r="D52" s="13" t="s">
        <v>36</v>
      </c>
      <c r="E52" s="14"/>
      <c r="F52" s="14"/>
      <c r="G52" s="14">
        <f t="shared" si="0"/>
        <v>0</v>
      </c>
    </row>
    <row r="53" spans="2:7" ht="14.3">
      <c r="B53" s="12"/>
      <c r="C53" s="12"/>
      <c r="D53" s="13" t="s">
        <v>37</v>
      </c>
      <c r="E53" s="14">
        <v>1032542</v>
      </c>
      <c r="F53" s="14">
        <v>1514844</v>
      </c>
      <c r="G53" s="14">
        <f t="shared" si="0"/>
        <v>-482302</v>
      </c>
    </row>
    <row r="54" spans="2:7" ht="14.3">
      <c r="B54" s="12"/>
      <c r="C54" s="12"/>
      <c r="D54" s="13" t="s">
        <v>38</v>
      </c>
      <c r="E54" s="14">
        <v>330980</v>
      </c>
      <c r="F54" s="14">
        <v>336210</v>
      </c>
      <c r="G54" s="14">
        <f t="shared" si="0"/>
        <v>-5230</v>
      </c>
    </row>
    <row r="55" spans="2:7" ht="14.3">
      <c r="B55" s="12"/>
      <c r="C55" s="12"/>
      <c r="D55" s="13" t="s">
        <v>55</v>
      </c>
      <c r="E55" s="14"/>
      <c r="F55" s="14"/>
      <c r="G55" s="14">
        <f t="shared" si="0"/>
        <v>0</v>
      </c>
    </row>
    <row r="56" spans="2:7" ht="14.3">
      <c r="B56" s="12"/>
      <c r="C56" s="12"/>
      <c r="D56" s="13" t="s">
        <v>40</v>
      </c>
      <c r="E56" s="14"/>
      <c r="F56" s="14"/>
      <c r="G56" s="14">
        <f t="shared" si="0"/>
        <v>0</v>
      </c>
    </row>
    <row r="57" spans="2:7" ht="14.3">
      <c r="B57" s="12"/>
      <c r="C57" s="12"/>
      <c r="D57" s="13" t="s">
        <v>56</v>
      </c>
      <c r="E57" s="14">
        <f>+E58</f>
        <v>0</v>
      </c>
      <c r="F57" s="14">
        <f>+F58</f>
        <v>0</v>
      </c>
      <c r="G57" s="14">
        <f t="shared" si="0"/>
        <v>0</v>
      </c>
    </row>
    <row r="58" spans="2:7" ht="14.3">
      <c r="B58" s="12"/>
      <c r="C58" s="12"/>
      <c r="D58" s="13" t="s">
        <v>57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</row>
    <row r="59" spans="2:7" ht="14.3">
      <c r="B59" s="12"/>
      <c r="C59" s="12"/>
      <c r="D59" s="13" t="s">
        <v>58</v>
      </c>
      <c r="E59" s="14"/>
      <c r="F59" s="14"/>
      <c r="G59" s="14">
        <f t="shared" si="0"/>
        <v>0</v>
      </c>
    </row>
    <row r="60" spans="2:7" ht="14.3">
      <c r="B60" s="12"/>
      <c r="C60" s="12"/>
      <c r="D60" s="13" t="s">
        <v>59</v>
      </c>
      <c r="E60" s="14"/>
      <c r="F60" s="14"/>
      <c r="G60" s="14">
        <f t="shared" si="0"/>
        <v>0</v>
      </c>
    </row>
    <row r="61" spans="2:7" ht="14.3">
      <c r="B61" s="12"/>
      <c r="C61" s="12"/>
      <c r="D61" s="13" t="s">
        <v>60</v>
      </c>
      <c r="E61" s="14"/>
      <c r="F61" s="14"/>
      <c r="G61" s="14">
        <f t="shared" si="0"/>
        <v>0</v>
      </c>
    </row>
    <row r="62" spans="2:7" ht="14.3">
      <c r="B62" s="12"/>
      <c r="C62" s="12"/>
      <c r="D62" s="13" t="s">
        <v>61</v>
      </c>
      <c r="E62" s="14"/>
      <c r="F62" s="14"/>
      <c r="G62" s="14">
        <f t="shared" si="0"/>
        <v>0</v>
      </c>
    </row>
    <row r="63" spans="2:7" ht="14.3">
      <c r="B63" s="12"/>
      <c r="C63" s="12"/>
      <c r="D63" s="13" t="s">
        <v>62</v>
      </c>
      <c r="E63" s="14"/>
      <c r="F63" s="14"/>
      <c r="G63" s="14">
        <f t="shared" si="0"/>
        <v>0</v>
      </c>
    </row>
    <row r="64" spans="2:7" ht="14.3">
      <c r="B64" s="12"/>
      <c r="C64" s="12"/>
      <c r="D64" s="13" t="s">
        <v>63</v>
      </c>
      <c r="E64" s="14"/>
      <c r="F64" s="14"/>
      <c r="G64" s="14">
        <f t="shared" si="0"/>
        <v>0</v>
      </c>
    </row>
    <row r="65" spans="2:7" ht="14.3">
      <c r="B65" s="12"/>
      <c r="C65" s="12"/>
      <c r="D65" s="13" t="s">
        <v>64</v>
      </c>
      <c r="E65" s="14"/>
      <c r="F65" s="14"/>
      <c r="G65" s="14">
        <f t="shared" si="0"/>
        <v>0</v>
      </c>
    </row>
    <row r="66" spans="2:7" ht="14.3">
      <c r="B66" s="12"/>
      <c r="C66" s="12"/>
      <c r="D66" s="13" t="s">
        <v>65</v>
      </c>
      <c r="E66" s="14"/>
      <c r="F66" s="14"/>
      <c r="G66" s="14">
        <f t="shared" si="0"/>
        <v>0</v>
      </c>
    </row>
    <row r="67" spans="2:7" ht="14.3">
      <c r="B67" s="12"/>
      <c r="C67" s="12"/>
      <c r="D67" s="13" t="s">
        <v>66</v>
      </c>
      <c r="E67" s="14"/>
      <c r="F67" s="14"/>
      <c r="G67" s="14">
        <f t="shared" si="0"/>
        <v>0</v>
      </c>
    </row>
    <row r="68" spans="2:7" ht="14.3">
      <c r="B68" s="12"/>
      <c r="C68" s="12"/>
      <c r="D68" s="13" t="s">
        <v>67</v>
      </c>
      <c r="E68" s="14"/>
      <c r="F68" s="14"/>
      <c r="G68" s="14">
        <f t="shared" si="0"/>
        <v>0</v>
      </c>
    </row>
    <row r="69" spans="2:7" ht="14.3">
      <c r="B69" s="12"/>
      <c r="C69" s="12"/>
      <c r="D69" s="13" t="s">
        <v>68</v>
      </c>
      <c r="E69" s="14">
        <f>+E70</f>
        <v>0</v>
      </c>
      <c r="F69" s="14">
        <f>+F70</f>
        <v>0</v>
      </c>
      <c r="G69" s="14">
        <f t="shared" si="0"/>
        <v>0</v>
      </c>
    </row>
    <row r="70" spans="2:7" ht="14.3">
      <c r="B70" s="12"/>
      <c r="C70" s="12"/>
      <c r="D70" s="13" t="s">
        <v>69</v>
      </c>
      <c r="E70" s="14"/>
      <c r="F70" s="14"/>
      <c r="G70" s="14">
        <f t="shared" si="0"/>
        <v>0</v>
      </c>
    </row>
    <row r="71" spans="2:7" ht="14.3">
      <c r="B71" s="12"/>
      <c r="C71" s="12"/>
      <c r="D71" s="13" t="s">
        <v>70</v>
      </c>
      <c r="E71" s="14">
        <f>+E72</f>
        <v>0</v>
      </c>
      <c r="F71" s="14">
        <f>+F72</f>
        <v>0</v>
      </c>
      <c r="G71" s="14">
        <f t="shared" ref="G71:G134" si="1">E71-F71</f>
        <v>0</v>
      </c>
    </row>
    <row r="72" spans="2:7" ht="14.3">
      <c r="B72" s="12"/>
      <c r="C72" s="12"/>
      <c r="D72" s="13" t="s">
        <v>71</v>
      </c>
      <c r="E72" s="14"/>
      <c r="F72" s="14"/>
      <c r="G72" s="14">
        <f t="shared" si="1"/>
        <v>0</v>
      </c>
    </row>
    <row r="73" spans="2:7" ht="14.3">
      <c r="B73" s="12"/>
      <c r="C73" s="15"/>
      <c r="D73" s="16" t="s">
        <v>72</v>
      </c>
      <c r="E73" s="17">
        <f>+E6+E9+E37+E57+E69+E71</f>
        <v>1363522</v>
      </c>
      <c r="F73" s="17">
        <f>+F6+F9+F37+F57+F69+F71</f>
        <v>1961054</v>
      </c>
      <c r="G73" s="17">
        <f t="shared" si="1"/>
        <v>-597532</v>
      </c>
    </row>
    <row r="74" spans="2:7" ht="14.3">
      <c r="B74" s="12"/>
      <c r="C74" s="9" t="s">
        <v>73</v>
      </c>
      <c r="D74" s="13" t="s">
        <v>74</v>
      </c>
      <c r="E74" s="14">
        <f>+E75+E76+E77+E78+E79+E80+E81</f>
        <v>0</v>
      </c>
      <c r="F74" s="14">
        <f>+F75+F76+F77+F78+F79+F80+F81</f>
        <v>0</v>
      </c>
      <c r="G74" s="14">
        <f t="shared" si="1"/>
        <v>0</v>
      </c>
    </row>
    <row r="75" spans="2:7" ht="14.3">
      <c r="B75" s="12"/>
      <c r="C75" s="12"/>
      <c r="D75" s="13" t="s">
        <v>75</v>
      </c>
      <c r="E75" s="14"/>
      <c r="F75" s="14"/>
      <c r="G75" s="14">
        <f t="shared" si="1"/>
        <v>0</v>
      </c>
    </row>
    <row r="76" spans="2:7" ht="14.3">
      <c r="B76" s="12"/>
      <c r="C76" s="12"/>
      <c r="D76" s="13" t="s">
        <v>76</v>
      </c>
      <c r="E76" s="14"/>
      <c r="F76" s="14"/>
      <c r="G76" s="14">
        <f t="shared" si="1"/>
        <v>0</v>
      </c>
    </row>
    <row r="77" spans="2:7" ht="14.3">
      <c r="B77" s="12"/>
      <c r="C77" s="12"/>
      <c r="D77" s="13" t="s">
        <v>77</v>
      </c>
      <c r="E77" s="14"/>
      <c r="F77" s="14"/>
      <c r="G77" s="14">
        <f t="shared" si="1"/>
        <v>0</v>
      </c>
    </row>
    <row r="78" spans="2:7" ht="14.3">
      <c r="B78" s="12"/>
      <c r="C78" s="12"/>
      <c r="D78" s="13" t="s">
        <v>78</v>
      </c>
      <c r="E78" s="14"/>
      <c r="F78" s="14"/>
      <c r="G78" s="14">
        <f t="shared" si="1"/>
        <v>0</v>
      </c>
    </row>
    <row r="79" spans="2:7" ht="14.3">
      <c r="B79" s="12"/>
      <c r="C79" s="12"/>
      <c r="D79" s="13" t="s">
        <v>79</v>
      </c>
      <c r="E79" s="14"/>
      <c r="F79" s="14"/>
      <c r="G79" s="14">
        <f t="shared" si="1"/>
        <v>0</v>
      </c>
    </row>
    <row r="80" spans="2:7" ht="14.3">
      <c r="B80" s="12"/>
      <c r="C80" s="12"/>
      <c r="D80" s="13" t="s">
        <v>80</v>
      </c>
      <c r="E80" s="14"/>
      <c r="F80" s="14"/>
      <c r="G80" s="14">
        <f t="shared" si="1"/>
        <v>0</v>
      </c>
    </row>
    <row r="81" spans="2:7" ht="14.3">
      <c r="B81" s="12"/>
      <c r="C81" s="12"/>
      <c r="D81" s="13" t="s">
        <v>81</v>
      </c>
      <c r="E81" s="14"/>
      <c r="F81" s="14"/>
      <c r="G81" s="14">
        <f t="shared" si="1"/>
        <v>0</v>
      </c>
    </row>
    <row r="82" spans="2:7" ht="14.3">
      <c r="B82" s="12"/>
      <c r="C82" s="12"/>
      <c r="D82" s="13" t="s">
        <v>82</v>
      </c>
      <c r="E82" s="14">
        <f>+E83+E84+E85+E86+E87+E88+E89+E90+E91+E92+E93+E94+E95+E96+E97+E98+E99+E100+E101+E102+E103+E113</f>
        <v>102884</v>
      </c>
      <c r="F82" s="14">
        <f>+F83+F84+F85+F86+F87+F88+F89+F90+F91+F92+F93+F94+F95+F96+F97+F98+F99+F100+F101+F102+F103+F113</f>
        <v>450900</v>
      </c>
      <c r="G82" s="14">
        <f t="shared" si="1"/>
        <v>-348016</v>
      </c>
    </row>
    <row r="83" spans="2:7" ht="14.3">
      <c r="B83" s="12"/>
      <c r="C83" s="12"/>
      <c r="D83" s="13" t="s">
        <v>83</v>
      </c>
      <c r="E83" s="14"/>
      <c r="F83" s="14"/>
      <c r="G83" s="14">
        <f t="shared" si="1"/>
        <v>0</v>
      </c>
    </row>
    <row r="84" spans="2:7" ht="14.3">
      <c r="B84" s="12"/>
      <c r="C84" s="12"/>
      <c r="D84" s="13" t="s">
        <v>84</v>
      </c>
      <c r="E84" s="14"/>
      <c r="F84" s="14"/>
      <c r="G84" s="14">
        <f t="shared" si="1"/>
        <v>0</v>
      </c>
    </row>
    <row r="85" spans="2:7" ht="14.3">
      <c r="B85" s="12"/>
      <c r="C85" s="12"/>
      <c r="D85" s="13" t="s">
        <v>85</v>
      </c>
      <c r="E85" s="14"/>
      <c r="F85" s="14"/>
      <c r="G85" s="14">
        <f t="shared" si="1"/>
        <v>0</v>
      </c>
    </row>
    <row r="86" spans="2:7" ht="14.3">
      <c r="B86" s="12"/>
      <c r="C86" s="12"/>
      <c r="D86" s="13" t="s">
        <v>86</v>
      </c>
      <c r="E86" s="14"/>
      <c r="F86" s="14"/>
      <c r="G86" s="14">
        <f t="shared" si="1"/>
        <v>0</v>
      </c>
    </row>
    <row r="87" spans="2:7" ht="14.3">
      <c r="B87" s="12"/>
      <c r="C87" s="12"/>
      <c r="D87" s="13" t="s">
        <v>87</v>
      </c>
      <c r="E87" s="14">
        <v>102884</v>
      </c>
      <c r="F87" s="14">
        <v>450900</v>
      </c>
      <c r="G87" s="14">
        <f t="shared" si="1"/>
        <v>-348016</v>
      </c>
    </row>
    <row r="88" spans="2:7" ht="14.3">
      <c r="B88" s="12"/>
      <c r="C88" s="12"/>
      <c r="D88" s="13" t="s">
        <v>88</v>
      </c>
      <c r="E88" s="14"/>
      <c r="F88" s="14"/>
      <c r="G88" s="14">
        <f t="shared" si="1"/>
        <v>0</v>
      </c>
    </row>
    <row r="89" spans="2:7" ht="14.3">
      <c r="B89" s="12"/>
      <c r="C89" s="12"/>
      <c r="D89" s="13" t="s">
        <v>89</v>
      </c>
      <c r="E89" s="14"/>
      <c r="F89" s="14"/>
      <c r="G89" s="14">
        <f t="shared" si="1"/>
        <v>0</v>
      </c>
    </row>
    <row r="90" spans="2:7" ht="14.3">
      <c r="B90" s="12"/>
      <c r="C90" s="12"/>
      <c r="D90" s="13" t="s">
        <v>90</v>
      </c>
      <c r="E90" s="14"/>
      <c r="F90" s="14"/>
      <c r="G90" s="14">
        <f t="shared" si="1"/>
        <v>0</v>
      </c>
    </row>
    <row r="91" spans="2:7" ht="14.3">
      <c r="B91" s="12"/>
      <c r="C91" s="12"/>
      <c r="D91" s="13" t="s">
        <v>91</v>
      </c>
      <c r="E91" s="14"/>
      <c r="F91" s="14"/>
      <c r="G91" s="14">
        <f t="shared" si="1"/>
        <v>0</v>
      </c>
    </row>
    <row r="92" spans="2:7" ht="14.3">
      <c r="B92" s="12"/>
      <c r="C92" s="12"/>
      <c r="D92" s="13" t="s">
        <v>92</v>
      </c>
      <c r="E92" s="14"/>
      <c r="F92" s="14"/>
      <c r="G92" s="14">
        <f t="shared" si="1"/>
        <v>0</v>
      </c>
    </row>
    <row r="93" spans="2:7" ht="14.3">
      <c r="B93" s="12"/>
      <c r="C93" s="12"/>
      <c r="D93" s="13" t="s">
        <v>93</v>
      </c>
      <c r="E93" s="14"/>
      <c r="F93" s="14"/>
      <c r="G93" s="14">
        <f t="shared" si="1"/>
        <v>0</v>
      </c>
    </row>
    <row r="94" spans="2:7" ht="14.3">
      <c r="B94" s="12"/>
      <c r="C94" s="12"/>
      <c r="D94" s="13" t="s">
        <v>94</v>
      </c>
      <c r="E94" s="14"/>
      <c r="F94" s="14"/>
      <c r="G94" s="14">
        <f t="shared" si="1"/>
        <v>0</v>
      </c>
    </row>
    <row r="95" spans="2:7" ht="14.3">
      <c r="B95" s="12"/>
      <c r="C95" s="12"/>
      <c r="D95" s="13" t="s">
        <v>95</v>
      </c>
      <c r="E95" s="14"/>
      <c r="F95" s="14"/>
      <c r="G95" s="14">
        <f t="shared" si="1"/>
        <v>0</v>
      </c>
    </row>
    <row r="96" spans="2:7" ht="14.3">
      <c r="B96" s="12"/>
      <c r="C96" s="12"/>
      <c r="D96" s="13" t="s">
        <v>96</v>
      </c>
      <c r="E96" s="14"/>
      <c r="F96" s="14"/>
      <c r="G96" s="14">
        <f t="shared" si="1"/>
        <v>0</v>
      </c>
    </row>
    <row r="97" spans="2:7" ht="14.3">
      <c r="B97" s="12"/>
      <c r="C97" s="12"/>
      <c r="D97" s="13" t="s">
        <v>97</v>
      </c>
      <c r="E97" s="14"/>
      <c r="F97" s="14"/>
      <c r="G97" s="14">
        <f t="shared" si="1"/>
        <v>0</v>
      </c>
    </row>
    <row r="98" spans="2:7" ht="14.3">
      <c r="B98" s="12"/>
      <c r="C98" s="12"/>
      <c r="D98" s="13" t="s">
        <v>98</v>
      </c>
      <c r="E98" s="14"/>
      <c r="F98" s="14"/>
      <c r="G98" s="14">
        <f t="shared" si="1"/>
        <v>0</v>
      </c>
    </row>
    <row r="99" spans="2:7" ht="14.3">
      <c r="B99" s="12"/>
      <c r="C99" s="12"/>
      <c r="D99" s="13" t="s">
        <v>99</v>
      </c>
      <c r="E99" s="14"/>
      <c r="F99" s="14"/>
      <c r="G99" s="14">
        <f t="shared" si="1"/>
        <v>0</v>
      </c>
    </row>
    <row r="100" spans="2:7" ht="14.3">
      <c r="B100" s="12"/>
      <c r="C100" s="12"/>
      <c r="D100" s="13" t="s">
        <v>100</v>
      </c>
      <c r="E100" s="14"/>
      <c r="F100" s="14"/>
      <c r="G100" s="14">
        <f t="shared" si="1"/>
        <v>0</v>
      </c>
    </row>
    <row r="101" spans="2:7" ht="14.3">
      <c r="B101" s="12"/>
      <c r="C101" s="12"/>
      <c r="D101" s="13" t="s">
        <v>101</v>
      </c>
      <c r="E101" s="14"/>
      <c r="F101" s="14"/>
      <c r="G101" s="14">
        <f t="shared" si="1"/>
        <v>0</v>
      </c>
    </row>
    <row r="102" spans="2:7" ht="14.3">
      <c r="B102" s="12"/>
      <c r="C102" s="12"/>
      <c r="D102" s="13" t="s">
        <v>102</v>
      </c>
      <c r="E102" s="14"/>
      <c r="F102" s="14"/>
      <c r="G102" s="14">
        <f t="shared" si="1"/>
        <v>0</v>
      </c>
    </row>
    <row r="103" spans="2:7" ht="14.3">
      <c r="B103" s="12"/>
      <c r="C103" s="12"/>
      <c r="D103" s="13" t="s">
        <v>103</v>
      </c>
      <c r="E103" s="14">
        <f>+E104+E105+E106+E107+E108+E109+E110+E111+E112</f>
        <v>0</v>
      </c>
      <c r="F103" s="14">
        <f>+F104+F105+F106+F107+F108+F109+F110+F111+F112</f>
        <v>0</v>
      </c>
      <c r="G103" s="14">
        <f t="shared" si="1"/>
        <v>0</v>
      </c>
    </row>
    <row r="104" spans="2:7" ht="14.3">
      <c r="B104" s="12"/>
      <c r="C104" s="12"/>
      <c r="D104" s="13" t="s">
        <v>104</v>
      </c>
      <c r="E104" s="14"/>
      <c r="F104" s="14"/>
      <c r="G104" s="14">
        <f t="shared" si="1"/>
        <v>0</v>
      </c>
    </row>
    <row r="105" spans="2:7" ht="14.3">
      <c r="B105" s="12"/>
      <c r="C105" s="12"/>
      <c r="D105" s="13" t="s">
        <v>105</v>
      </c>
      <c r="E105" s="14"/>
      <c r="F105" s="14"/>
      <c r="G105" s="14">
        <f t="shared" si="1"/>
        <v>0</v>
      </c>
    </row>
    <row r="106" spans="2:7" ht="14.3">
      <c r="B106" s="12"/>
      <c r="C106" s="12"/>
      <c r="D106" s="13" t="s">
        <v>106</v>
      </c>
      <c r="E106" s="14"/>
      <c r="F106" s="14"/>
      <c r="G106" s="14">
        <f t="shared" si="1"/>
        <v>0</v>
      </c>
    </row>
    <row r="107" spans="2:7" ht="14.3">
      <c r="B107" s="12"/>
      <c r="C107" s="12"/>
      <c r="D107" s="13" t="s">
        <v>107</v>
      </c>
      <c r="E107" s="14"/>
      <c r="F107" s="14"/>
      <c r="G107" s="14">
        <f t="shared" si="1"/>
        <v>0</v>
      </c>
    </row>
    <row r="108" spans="2:7" ht="14.3">
      <c r="B108" s="12"/>
      <c r="C108" s="12"/>
      <c r="D108" s="13" t="s">
        <v>108</v>
      </c>
      <c r="E108" s="14"/>
      <c r="F108" s="14"/>
      <c r="G108" s="14">
        <f t="shared" si="1"/>
        <v>0</v>
      </c>
    </row>
    <row r="109" spans="2:7" ht="14.3">
      <c r="B109" s="12"/>
      <c r="C109" s="12"/>
      <c r="D109" s="13" t="s">
        <v>109</v>
      </c>
      <c r="E109" s="14"/>
      <c r="F109" s="14"/>
      <c r="G109" s="14">
        <f t="shared" si="1"/>
        <v>0</v>
      </c>
    </row>
    <row r="110" spans="2:7" ht="14.3">
      <c r="B110" s="12"/>
      <c r="C110" s="12"/>
      <c r="D110" s="13" t="s">
        <v>110</v>
      </c>
      <c r="E110" s="14"/>
      <c r="F110" s="14"/>
      <c r="G110" s="14">
        <f t="shared" si="1"/>
        <v>0</v>
      </c>
    </row>
    <row r="111" spans="2:7" ht="14.3">
      <c r="B111" s="12"/>
      <c r="C111" s="12"/>
      <c r="D111" s="13" t="s">
        <v>111</v>
      </c>
      <c r="E111" s="14"/>
      <c r="F111" s="14"/>
      <c r="G111" s="14">
        <f t="shared" si="1"/>
        <v>0</v>
      </c>
    </row>
    <row r="112" spans="2:7" ht="14.3">
      <c r="B112" s="12"/>
      <c r="C112" s="12"/>
      <c r="D112" s="13" t="s">
        <v>112</v>
      </c>
      <c r="E112" s="14"/>
      <c r="F112" s="14"/>
      <c r="G112" s="14">
        <f t="shared" si="1"/>
        <v>0</v>
      </c>
    </row>
    <row r="113" spans="2:7" ht="14.3">
      <c r="B113" s="12"/>
      <c r="C113" s="12"/>
      <c r="D113" s="13" t="s">
        <v>113</v>
      </c>
      <c r="E113" s="14"/>
      <c r="F113" s="14"/>
      <c r="G113" s="14">
        <f t="shared" si="1"/>
        <v>0</v>
      </c>
    </row>
    <row r="114" spans="2:7" ht="14.3">
      <c r="B114" s="12"/>
      <c r="C114" s="12"/>
      <c r="D114" s="13" t="s">
        <v>114</v>
      </c>
      <c r="E114" s="14">
        <f>+E115+E116+E117+E118+E119+E120+E121+E122+E123+E124+E125+E126+E127+E128+E129+E130+E131+E132+E133+E134+E135+E136</f>
        <v>364830</v>
      </c>
      <c r="F114" s="14">
        <f>+F115+F116+F117+F118+F119+F120+F121+F122+F123+F124+F125+F126+F127+F128+F129+F130+F131+F132+F133+F134+F135+F136</f>
        <v>360487</v>
      </c>
      <c r="G114" s="14">
        <f t="shared" si="1"/>
        <v>4343</v>
      </c>
    </row>
    <row r="115" spans="2:7" ht="14.3">
      <c r="B115" s="12"/>
      <c r="C115" s="12"/>
      <c r="D115" s="13" t="s">
        <v>115</v>
      </c>
      <c r="E115" s="14"/>
      <c r="F115" s="14"/>
      <c r="G115" s="14">
        <f t="shared" si="1"/>
        <v>0</v>
      </c>
    </row>
    <row r="116" spans="2:7" ht="14.3">
      <c r="B116" s="12"/>
      <c r="C116" s="12"/>
      <c r="D116" s="13" t="s">
        <v>116</v>
      </c>
      <c r="E116" s="14"/>
      <c r="F116" s="14"/>
      <c r="G116" s="14">
        <f t="shared" si="1"/>
        <v>0</v>
      </c>
    </row>
    <row r="117" spans="2:7" ht="14.3">
      <c r="B117" s="12"/>
      <c r="C117" s="12"/>
      <c r="D117" s="13" t="s">
        <v>117</v>
      </c>
      <c r="E117" s="14"/>
      <c r="F117" s="14"/>
      <c r="G117" s="14">
        <f t="shared" si="1"/>
        <v>0</v>
      </c>
    </row>
    <row r="118" spans="2:7" ht="14.3">
      <c r="B118" s="12"/>
      <c r="C118" s="12"/>
      <c r="D118" s="13" t="s">
        <v>118</v>
      </c>
      <c r="E118" s="14"/>
      <c r="F118" s="14"/>
      <c r="G118" s="14">
        <f t="shared" si="1"/>
        <v>0</v>
      </c>
    </row>
    <row r="119" spans="2:7" ht="14.3">
      <c r="B119" s="12"/>
      <c r="C119" s="12"/>
      <c r="D119" s="13" t="s">
        <v>119</v>
      </c>
      <c r="E119" s="14">
        <v>6182</v>
      </c>
      <c r="F119" s="14">
        <v>4227</v>
      </c>
      <c r="G119" s="14">
        <f t="shared" si="1"/>
        <v>1955</v>
      </c>
    </row>
    <row r="120" spans="2:7" ht="14.3">
      <c r="B120" s="12"/>
      <c r="C120" s="12"/>
      <c r="D120" s="13" t="s">
        <v>120</v>
      </c>
      <c r="E120" s="14"/>
      <c r="F120" s="14"/>
      <c r="G120" s="14">
        <f t="shared" si="1"/>
        <v>0</v>
      </c>
    </row>
    <row r="121" spans="2:7" ht="14.3">
      <c r="B121" s="12"/>
      <c r="C121" s="12"/>
      <c r="D121" s="13" t="s">
        <v>94</v>
      </c>
      <c r="E121" s="14"/>
      <c r="F121" s="14"/>
      <c r="G121" s="14">
        <f t="shared" si="1"/>
        <v>0</v>
      </c>
    </row>
    <row r="122" spans="2:7" ht="14.3">
      <c r="B122" s="12"/>
      <c r="C122" s="12"/>
      <c r="D122" s="13" t="s">
        <v>95</v>
      </c>
      <c r="E122" s="14"/>
      <c r="F122" s="14"/>
      <c r="G122" s="14">
        <f t="shared" si="1"/>
        <v>0</v>
      </c>
    </row>
    <row r="123" spans="2:7" ht="14.3">
      <c r="B123" s="12"/>
      <c r="C123" s="12"/>
      <c r="D123" s="13" t="s">
        <v>121</v>
      </c>
      <c r="E123" s="14"/>
      <c r="F123" s="14"/>
      <c r="G123" s="14">
        <f t="shared" si="1"/>
        <v>0</v>
      </c>
    </row>
    <row r="124" spans="2:7" ht="14.3">
      <c r="B124" s="12"/>
      <c r="C124" s="12"/>
      <c r="D124" s="13" t="s">
        <v>122</v>
      </c>
      <c r="E124" s="14">
        <v>15600</v>
      </c>
      <c r="F124" s="14">
        <v>10400</v>
      </c>
      <c r="G124" s="14">
        <f t="shared" si="1"/>
        <v>5200</v>
      </c>
    </row>
    <row r="125" spans="2:7" ht="14.3">
      <c r="B125" s="12"/>
      <c r="C125" s="12"/>
      <c r="D125" s="13" t="s">
        <v>123</v>
      </c>
      <c r="E125" s="14"/>
      <c r="F125" s="14"/>
      <c r="G125" s="14">
        <f t="shared" si="1"/>
        <v>0</v>
      </c>
    </row>
    <row r="126" spans="2:7" ht="14.3">
      <c r="B126" s="12"/>
      <c r="C126" s="12"/>
      <c r="D126" s="13" t="s">
        <v>124</v>
      </c>
      <c r="E126" s="14"/>
      <c r="F126" s="14"/>
      <c r="G126" s="14">
        <f t="shared" si="1"/>
        <v>0</v>
      </c>
    </row>
    <row r="127" spans="2:7" ht="14.3">
      <c r="B127" s="12"/>
      <c r="C127" s="12"/>
      <c r="D127" s="13" t="s">
        <v>125</v>
      </c>
      <c r="E127" s="14">
        <v>337600</v>
      </c>
      <c r="F127" s="14">
        <v>337600</v>
      </c>
      <c r="G127" s="14">
        <f t="shared" si="1"/>
        <v>0</v>
      </c>
    </row>
    <row r="128" spans="2:7" ht="14.3">
      <c r="B128" s="12"/>
      <c r="C128" s="12"/>
      <c r="D128" s="13" t="s">
        <v>126</v>
      </c>
      <c r="E128" s="14">
        <v>5448</v>
      </c>
      <c r="F128" s="14">
        <v>6260</v>
      </c>
      <c r="G128" s="14">
        <f t="shared" si="1"/>
        <v>-812</v>
      </c>
    </row>
    <row r="129" spans="2:7" ht="14.3">
      <c r="B129" s="12"/>
      <c r="C129" s="12"/>
      <c r="D129" s="13" t="s">
        <v>97</v>
      </c>
      <c r="E129" s="14"/>
      <c r="F129" s="14"/>
      <c r="G129" s="14">
        <f t="shared" si="1"/>
        <v>0</v>
      </c>
    </row>
    <row r="130" spans="2:7" ht="14.3">
      <c r="B130" s="12"/>
      <c r="C130" s="12"/>
      <c r="D130" s="13" t="s">
        <v>98</v>
      </c>
      <c r="E130" s="14"/>
      <c r="F130" s="14"/>
      <c r="G130" s="14">
        <f t="shared" si="1"/>
        <v>0</v>
      </c>
    </row>
    <row r="131" spans="2:7" ht="14.3">
      <c r="B131" s="12"/>
      <c r="C131" s="12"/>
      <c r="D131" s="13" t="s">
        <v>127</v>
      </c>
      <c r="E131" s="14"/>
      <c r="F131" s="14"/>
      <c r="G131" s="14">
        <f t="shared" si="1"/>
        <v>0</v>
      </c>
    </row>
    <row r="132" spans="2:7" ht="14.3">
      <c r="B132" s="12"/>
      <c r="C132" s="12"/>
      <c r="D132" s="13" t="s">
        <v>128</v>
      </c>
      <c r="E132" s="14"/>
      <c r="F132" s="14"/>
      <c r="G132" s="14">
        <f t="shared" si="1"/>
        <v>0</v>
      </c>
    </row>
    <row r="133" spans="2:7" ht="14.3">
      <c r="B133" s="12"/>
      <c r="C133" s="12"/>
      <c r="D133" s="13" t="s">
        <v>129</v>
      </c>
      <c r="E133" s="14"/>
      <c r="F133" s="14"/>
      <c r="G133" s="14">
        <f t="shared" si="1"/>
        <v>0</v>
      </c>
    </row>
    <row r="134" spans="2:7" ht="14.3">
      <c r="B134" s="12"/>
      <c r="C134" s="12"/>
      <c r="D134" s="13" t="s">
        <v>130</v>
      </c>
      <c r="E134" s="14"/>
      <c r="F134" s="14"/>
      <c r="G134" s="14">
        <f t="shared" si="1"/>
        <v>0</v>
      </c>
    </row>
    <row r="135" spans="2:7" ht="14.3">
      <c r="B135" s="12"/>
      <c r="C135" s="12"/>
      <c r="D135" s="13" t="s">
        <v>131</v>
      </c>
      <c r="E135" s="14"/>
      <c r="F135" s="14">
        <v>2000</v>
      </c>
      <c r="G135" s="14">
        <f t="shared" ref="G135:G198" si="2">E135-F135</f>
        <v>-2000</v>
      </c>
    </row>
    <row r="136" spans="2:7" ht="14.3">
      <c r="B136" s="12"/>
      <c r="C136" s="12"/>
      <c r="D136" s="13" t="s">
        <v>113</v>
      </c>
      <c r="E136" s="14"/>
      <c r="F136" s="14"/>
      <c r="G136" s="14">
        <f t="shared" si="2"/>
        <v>0</v>
      </c>
    </row>
    <row r="137" spans="2:7" ht="14.3">
      <c r="B137" s="12"/>
      <c r="C137" s="12"/>
      <c r="D137" s="13" t="s">
        <v>132</v>
      </c>
      <c r="E137" s="14">
        <f>+E138+E143</f>
        <v>0</v>
      </c>
      <c r="F137" s="14">
        <f>+F138+F143</f>
        <v>0</v>
      </c>
      <c r="G137" s="14">
        <f t="shared" si="2"/>
        <v>0</v>
      </c>
    </row>
    <row r="138" spans="2:7" ht="14.3">
      <c r="B138" s="12"/>
      <c r="C138" s="12"/>
      <c r="D138" s="13" t="s">
        <v>133</v>
      </c>
      <c r="E138" s="14">
        <f>+E139+E140+E141-E142</f>
        <v>0</v>
      </c>
      <c r="F138" s="14">
        <f>+F139+F140+F141-F142</f>
        <v>0</v>
      </c>
      <c r="G138" s="14">
        <f t="shared" si="2"/>
        <v>0</v>
      </c>
    </row>
    <row r="139" spans="2:7" ht="14.3">
      <c r="B139" s="12"/>
      <c r="C139" s="12"/>
      <c r="D139" s="13" t="s">
        <v>134</v>
      </c>
      <c r="E139" s="14"/>
      <c r="F139" s="14"/>
      <c r="G139" s="14">
        <f t="shared" si="2"/>
        <v>0</v>
      </c>
    </row>
    <row r="140" spans="2:7" ht="14.3">
      <c r="B140" s="12"/>
      <c r="C140" s="12"/>
      <c r="D140" s="13" t="s">
        <v>135</v>
      </c>
      <c r="E140" s="14"/>
      <c r="F140" s="14"/>
      <c r="G140" s="14">
        <f t="shared" si="2"/>
        <v>0</v>
      </c>
    </row>
    <row r="141" spans="2:7" ht="14.3">
      <c r="B141" s="12"/>
      <c r="C141" s="12"/>
      <c r="D141" s="13" t="s">
        <v>136</v>
      </c>
      <c r="E141" s="14"/>
      <c r="F141" s="14"/>
      <c r="G141" s="14">
        <f t="shared" si="2"/>
        <v>0</v>
      </c>
    </row>
    <row r="142" spans="2:7" ht="14.3">
      <c r="B142" s="12"/>
      <c r="C142" s="12"/>
      <c r="D142" s="13" t="s">
        <v>137</v>
      </c>
      <c r="E142" s="14"/>
      <c r="F142" s="14"/>
      <c r="G142" s="14">
        <f t="shared" si="2"/>
        <v>0</v>
      </c>
    </row>
    <row r="143" spans="2:7" ht="14.3">
      <c r="B143" s="12"/>
      <c r="C143" s="12"/>
      <c r="D143" s="13" t="s">
        <v>138</v>
      </c>
      <c r="E143" s="14"/>
      <c r="F143" s="14"/>
      <c r="G143" s="14">
        <f t="shared" si="2"/>
        <v>0</v>
      </c>
    </row>
    <row r="144" spans="2:7" ht="14.3">
      <c r="B144" s="12"/>
      <c r="C144" s="12"/>
      <c r="D144" s="13" t="s">
        <v>139</v>
      </c>
      <c r="E144" s="14">
        <f>+E145</f>
        <v>0</v>
      </c>
      <c r="F144" s="14">
        <f>+F145</f>
        <v>0</v>
      </c>
      <c r="G144" s="14">
        <f t="shared" si="2"/>
        <v>0</v>
      </c>
    </row>
    <row r="145" spans="2:7" ht="14.3">
      <c r="B145" s="12"/>
      <c r="C145" s="12"/>
      <c r="D145" s="13" t="s">
        <v>140</v>
      </c>
      <c r="E145" s="14"/>
      <c r="F145" s="14"/>
      <c r="G145" s="14">
        <f t="shared" si="2"/>
        <v>0</v>
      </c>
    </row>
    <row r="146" spans="2:7" ht="14.3">
      <c r="B146" s="12"/>
      <c r="C146" s="12"/>
      <c r="D146" s="13" t="s">
        <v>141</v>
      </c>
      <c r="E146" s="14">
        <f>+E147</f>
        <v>0</v>
      </c>
      <c r="F146" s="14">
        <f>+F147</f>
        <v>0</v>
      </c>
      <c r="G146" s="14">
        <f t="shared" si="2"/>
        <v>0</v>
      </c>
    </row>
    <row r="147" spans="2:7" ht="14.3">
      <c r="B147" s="12"/>
      <c r="C147" s="12"/>
      <c r="D147" s="13" t="s">
        <v>142</v>
      </c>
      <c r="E147" s="14"/>
      <c r="F147" s="14"/>
      <c r="G147" s="14">
        <f t="shared" si="2"/>
        <v>0</v>
      </c>
    </row>
    <row r="148" spans="2:7" ht="14.3">
      <c r="B148" s="12"/>
      <c r="C148" s="12"/>
      <c r="D148" s="13" t="s">
        <v>143</v>
      </c>
      <c r="E148" s="14">
        <f>+E149</f>
        <v>0</v>
      </c>
      <c r="F148" s="14">
        <f>+F149</f>
        <v>0</v>
      </c>
      <c r="G148" s="14">
        <f t="shared" si="2"/>
        <v>0</v>
      </c>
    </row>
    <row r="149" spans="2:7" ht="14.3">
      <c r="B149" s="12"/>
      <c r="C149" s="12"/>
      <c r="D149" s="13" t="s">
        <v>144</v>
      </c>
      <c r="E149" s="14"/>
      <c r="F149" s="14"/>
      <c r="G149" s="14">
        <f t="shared" si="2"/>
        <v>0</v>
      </c>
    </row>
    <row r="150" spans="2:7" ht="14.3">
      <c r="B150" s="12"/>
      <c r="C150" s="12"/>
      <c r="D150" s="13" t="s">
        <v>145</v>
      </c>
      <c r="E150" s="14"/>
      <c r="F150" s="14"/>
      <c r="G150" s="14">
        <f t="shared" si="2"/>
        <v>0</v>
      </c>
    </row>
    <row r="151" spans="2:7" ht="14.3">
      <c r="B151" s="12"/>
      <c r="C151" s="12"/>
      <c r="D151" s="13" t="s">
        <v>146</v>
      </c>
      <c r="E151" s="14"/>
      <c r="F151" s="14"/>
      <c r="G151" s="14">
        <f t="shared" si="2"/>
        <v>0</v>
      </c>
    </row>
    <row r="152" spans="2:7" ht="14.3">
      <c r="B152" s="12"/>
      <c r="C152" s="12"/>
      <c r="D152" s="13" t="s">
        <v>147</v>
      </c>
      <c r="E152" s="14">
        <f>+E153</f>
        <v>0</v>
      </c>
      <c r="F152" s="14">
        <f>+F153</f>
        <v>0</v>
      </c>
      <c r="G152" s="14">
        <f t="shared" si="2"/>
        <v>0</v>
      </c>
    </row>
    <row r="153" spans="2:7" ht="14.3">
      <c r="B153" s="12"/>
      <c r="C153" s="12"/>
      <c r="D153" s="13" t="s">
        <v>148</v>
      </c>
      <c r="E153" s="14"/>
      <c r="F153" s="14"/>
      <c r="G153" s="14">
        <f t="shared" si="2"/>
        <v>0</v>
      </c>
    </row>
    <row r="154" spans="2:7" ht="14.3">
      <c r="B154" s="12"/>
      <c r="C154" s="12"/>
      <c r="D154" s="13" t="s">
        <v>149</v>
      </c>
      <c r="E154" s="14">
        <f>+E155</f>
        <v>0</v>
      </c>
      <c r="F154" s="14">
        <f>+F155</f>
        <v>0</v>
      </c>
      <c r="G154" s="14">
        <f t="shared" si="2"/>
        <v>0</v>
      </c>
    </row>
    <row r="155" spans="2:7" ht="14.3">
      <c r="B155" s="12"/>
      <c r="C155" s="12"/>
      <c r="D155" s="13" t="s">
        <v>150</v>
      </c>
      <c r="E155" s="14"/>
      <c r="F155" s="14"/>
      <c r="G155" s="14">
        <f t="shared" si="2"/>
        <v>0</v>
      </c>
    </row>
    <row r="156" spans="2:7" ht="14.3">
      <c r="B156" s="12"/>
      <c r="C156" s="12"/>
      <c r="D156" s="13" t="s">
        <v>151</v>
      </c>
      <c r="E156" s="14">
        <f>+E157</f>
        <v>0</v>
      </c>
      <c r="F156" s="14">
        <f>+F157</f>
        <v>0</v>
      </c>
      <c r="G156" s="14">
        <f t="shared" si="2"/>
        <v>0</v>
      </c>
    </row>
    <row r="157" spans="2:7" ht="14.3">
      <c r="B157" s="12"/>
      <c r="C157" s="12"/>
      <c r="D157" s="13" t="s">
        <v>152</v>
      </c>
      <c r="E157" s="14"/>
      <c r="F157" s="14"/>
      <c r="G157" s="14">
        <f t="shared" si="2"/>
        <v>0</v>
      </c>
    </row>
    <row r="158" spans="2:7" ht="14.3">
      <c r="B158" s="12"/>
      <c r="C158" s="15"/>
      <c r="D158" s="16" t="s">
        <v>153</v>
      </c>
      <c r="E158" s="17">
        <f>+E74+E82+E114+E137+E144+E146+E148+E150+E151+E152+E154+E156</f>
        <v>467714</v>
      </c>
      <c r="F158" s="17">
        <f>+F74+F82+F114+F137+F144+F146+F148+F150+F151+F152+F154+F156</f>
        <v>811387</v>
      </c>
      <c r="G158" s="17">
        <f t="shared" si="2"/>
        <v>-343673</v>
      </c>
    </row>
    <row r="159" spans="2:7" ht="14.3">
      <c r="B159" s="15"/>
      <c r="C159" s="18" t="s">
        <v>154</v>
      </c>
      <c r="D159" s="19"/>
      <c r="E159" s="20">
        <f xml:space="preserve"> +E73 - E158</f>
        <v>895808</v>
      </c>
      <c r="F159" s="20">
        <f xml:space="preserve"> +F73 - F158</f>
        <v>1149667</v>
      </c>
      <c r="G159" s="20">
        <f t="shared" si="2"/>
        <v>-253859</v>
      </c>
    </row>
    <row r="160" spans="2:7" ht="14.3">
      <c r="B160" s="9" t="s">
        <v>155</v>
      </c>
      <c r="C160" s="9" t="s">
        <v>9</v>
      </c>
      <c r="D160" s="13" t="s">
        <v>156</v>
      </c>
      <c r="E160" s="14">
        <f>+E161</f>
        <v>0</v>
      </c>
      <c r="F160" s="14">
        <f>+F161</f>
        <v>0</v>
      </c>
      <c r="G160" s="14">
        <f t="shared" si="2"/>
        <v>0</v>
      </c>
    </row>
    <row r="161" spans="2:7" ht="14.3">
      <c r="B161" s="12"/>
      <c r="C161" s="12"/>
      <c r="D161" s="13" t="s">
        <v>157</v>
      </c>
      <c r="E161" s="14"/>
      <c r="F161" s="14"/>
      <c r="G161" s="14">
        <f t="shared" si="2"/>
        <v>0</v>
      </c>
    </row>
    <row r="162" spans="2:7" ht="14.3">
      <c r="B162" s="12"/>
      <c r="C162" s="12"/>
      <c r="D162" s="13" t="s">
        <v>158</v>
      </c>
      <c r="E162" s="14">
        <f>+E163</f>
        <v>35</v>
      </c>
      <c r="F162" s="14">
        <f>+F163</f>
        <v>22</v>
      </c>
      <c r="G162" s="14">
        <f t="shared" si="2"/>
        <v>13</v>
      </c>
    </row>
    <row r="163" spans="2:7" ht="14.3">
      <c r="B163" s="12"/>
      <c r="C163" s="12"/>
      <c r="D163" s="13" t="s">
        <v>159</v>
      </c>
      <c r="E163" s="14">
        <v>35</v>
      </c>
      <c r="F163" s="14">
        <v>22</v>
      </c>
      <c r="G163" s="14">
        <f t="shared" si="2"/>
        <v>13</v>
      </c>
    </row>
    <row r="164" spans="2:7" ht="14.3">
      <c r="B164" s="12"/>
      <c r="C164" s="12"/>
      <c r="D164" s="13" t="s">
        <v>160</v>
      </c>
      <c r="E164" s="14"/>
      <c r="F164" s="14"/>
      <c r="G164" s="14">
        <f t="shared" si="2"/>
        <v>0</v>
      </c>
    </row>
    <row r="165" spans="2:7" ht="14.3">
      <c r="B165" s="12"/>
      <c r="C165" s="12"/>
      <c r="D165" s="13" t="s">
        <v>161</v>
      </c>
      <c r="E165" s="14"/>
      <c r="F165" s="14"/>
      <c r="G165" s="14">
        <f t="shared" si="2"/>
        <v>0</v>
      </c>
    </row>
    <row r="166" spans="2:7" ht="14.3">
      <c r="B166" s="12"/>
      <c r="C166" s="12"/>
      <c r="D166" s="13" t="s">
        <v>162</v>
      </c>
      <c r="E166" s="14"/>
      <c r="F166" s="14"/>
      <c r="G166" s="14">
        <f t="shared" si="2"/>
        <v>0</v>
      </c>
    </row>
    <row r="167" spans="2:7" ht="14.3">
      <c r="B167" s="12"/>
      <c r="C167" s="12"/>
      <c r="D167" s="13" t="s">
        <v>163</v>
      </c>
      <c r="E167" s="14"/>
      <c r="F167" s="14"/>
      <c r="G167" s="14">
        <f t="shared" si="2"/>
        <v>0</v>
      </c>
    </row>
    <row r="168" spans="2:7" ht="14.3">
      <c r="B168" s="12"/>
      <c r="C168" s="12"/>
      <c r="D168" s="13" t="s">
        <v>164</v>
      </c>
      <c r="E168" s="14"/>
      <c r="F168" s="14"/>
      <c r="G168" s="14">
        <f t="shared" si="2"/>
        <v>0</v>
      </c>
    </row>
    <row r="169" spans="2:7" ht="14.3">
      <c r="B169" s="12"/>
      <c r="C169" s="12"/>
      <c r="D169" s="13" t="s">
        <v>165</v>
      </c>
      <c r="E169" s="14">
        <f>+E170+E171+E172+E173</f>
        <v>0</v>
      </c>
      <c r="F169" s="14">
        <f>+F170+F171+F172+F173</f>
        <v>76610</v>
      </c>
      <c r="G169" s="14">
        <f t="shared" si="2"/>
        <v>-76610</v>
      </c>
    </row>
    <row r="170" spans="2:7" ht="14.3">
      <c r="B170" s="12"/>
      <c r="C170" s="12"/>
      <c r="D170" s="13" t="s">
        <v>166</v>
      </c>
      <c r="E170" s="14"/>
      <c r="F170" s="14"/>
      <c r="G170" s="14">
        <f t="shared" si="2"/>
        <v>0</v>
      </c>
    </row>
    <row r="171" spans="2:7" ht="14.3">
      <c r="B171" s="12"/>
      <c r="C171" s="12"/>
      <c r="D171" s="13" t="s">
        <v>167</v>
      </c>
      <c r="E171" s="14"/>
      <c r="F171" s="14"/>
      <c r="G171" s="14">
        <f t="shared" si="2"/>
        <v>0</v>
      </c>
    </row>
    <row r="172" spans="2:7" ht="14.3">
      <c r="B172" s="12"/>
      <c r="C172" s="12"/>
      <c r="D172" s="13" t="s">
        <v>168</v>
      </c>
      <c r="E172" s="14"/>
      <c r="F172" s="14"/>
      <c r="G172" s="14">
        <f t="shared" si="2"/>
        <v>0</v>
      </c>
    </row>
    <row r="173" spans="2:7" ht="14.3">
      <c r="B173" s="12"/>
      <c r="C173" s="12"/>
      <c r="D173" s="13" t="s">
        <v>169</v>
      </c>
      <c r="E173" s="14"/>
      <c r="F173" s="14">
        <v>76610</v>
      </c>
      <c r="G173" s="14">
        <f t="shared" si="2"/>
        <v>-76610</v>
      </c>
    </row>
    <row r="174" spans="2:7" ht="14.3">
      <c r="B174" s="12"/>
      <c r="C174" s="15"/>
      <c r="D174" s="16" t="s">
        <v>170</v>
      </c>
      <c r="E174" s="17">
        <f>+E160+E162+E164+E165+E166+E167+E168+E169</f>
        <v>35</v>
      </c>
      <c r="F174" s="17">
        <f>+F160+F162+F164+F165+F166+F167+F168+F169</f>
        <v>76632</v>
      </c>
      <c r="G174" s="17">
        <f t="shared" si="2"/>
        <v>-76597</v>
      </c>
    </row>
    <row r="175" spans="2:7" ht="14.3">
      <c r="B175" s="12"/>
      <c r="C175" s="9" t="s">
        <v>73</v>
      </c>
      <c r="D175" s="13" t="s">
        <v>171</v>
      </c>
      <c r="E175" s="14">
        <f>+E176</f>
        <v>0</v>
      </c>
      <c r="F175" s="14">
        <f>+F176</f>
        <v>0</v>
      </c>
      <c r="G175" s="14">
        <f t="shared" si="2"/>
        <v>0</v>
      </c>
    </row>
    <row r="176" spans="2:7" ht="14.3">
      <c r="B176" s="12"/>
      <c r="C176" s="12"/>
      <c r="D176" s="13" t="s">
        <v>172</v>
      </c>
      <c r="E176" s="14"/>
      <c r="F176" s="14"/>
      <c r="G176" s="14">
        <f t="shared" si="2"/>
        <v>0</v>
      </c>
    </row>
    <row r="177" spans="2:7" ht="14.3">
      <c r="B177" s="12"/>
      <c r="C177" s="12"/>
      <c r="D177" s="13" t="s">
        <v>173</v>
      </c>
      <c r="E177" s="14"/>
      <c r="F177" s="14"/>
      <c r="G177" s="14">
        <f t="shared" si="2"/>
        <v>0</v>
      </c>
    </row>
    <row r="178" spans="2:7" ht="14.3">
      <c r="B178" s="12"/>
      <c r="C178" s="12"/>
      <c r="D178" s="13" t="s">
        <v>174</v>
      </c>
      <c r="E178" s="14"/>
      <c r="F178" s="14"/>
      <c r="G178" s="14">
        <f t="shared" si="2"/>
        <v>0</v>
      </c>
    </row>
    <row r="179" spans="2:7" ht="14.3">
      <c r="B179" s="12"/>
      <c r="C179" s="12"/>
      <c r="D179" s="13" t="s">
        <v>175</v>
      </c>
      <c r="E179" s="14"/>
      <c r="F179" s="14"/>
      <c r="G179" s="14">
        <f t="shared" si="2"/>
        <v>0</v>
      </c>
    </row>
    <row r="180" spans="2:7" ht="14.3">
      <c r="B180" s="12"/>
      <c r="C180" s="12"/>
      <c r="D180" s="13" t="s">
        <v>176</v>
      </c>
      <c r="E180" s="14"/>
      <c r="F180" s="14"/>
      <c r="G180" s="14">
        <f t="shared" si="2"/>
        <v>0</v>
      </c>
    </row>
    <row r="181" spans="2:7" ht="14.3">
      <c r="B181" s="12"/>
      <c r="C181" s="12"/>
      <c r="D181" s="13" t="s">
        <v>177</v>
      </c>
      <c r="E181" s="14"/>
      <c r="F181" s="14"/>
      <c r="G181" s="14">
        <f t="shared" si="2"/>
        <v>0</v>
      </c>
    </row>
    <row r="182" spans="2:7" ht="14.3">
      <c r="B182" s="12"/>
      <c r="C182" s="12"/>
      <c r="D182" s="13" t="s">
        <v>178</v>
      </c>
      <c r="E182" s="14">
        <f>+E183+E184+E185</f>
        <v>0</v>
      </c>
      <c r="F182" s="14">
        <f>+F183+F184+F185</f>
        <v>0</v>
      </c>
      <c r="G182" s="14">
        <f t="shared" si="2"/>
        <v>0</v>
      </c>
    </row>
    <row r="183" spans="2:7" ht="14.3">
      <c r="B183" s="12"/>
      <c r="C183" s="12"/>
      <c r="D183" s="13" t="s">
        <v>179</v>
      </c>
      <c r="E183" s="14"/>
      <c r="F183" s="14"/>
      <c r="G183" s="14">
        <f t="shared" si="2"/>
        <v>0</v>
      </c>
    </row>
    <row r="184" spans="2:7" ht="14.3">
      <c r="B184" s="12"/>
      <c r="C184" s="12"/>
      <c r="D184" s="13" t="s">
        <v>180</v>
      </c>
      <c r="E184" s="14"/>
      <c r="F184" s="14"/>
      <c r="G184" s="14">
        <f t="shared" si="2"/>
        <v>0</v>
      </c>
    </row>
    <row r="185" spans="2:7" ht="14.3">
      <c r="B185" s="12"/>
      <c r="C185" s="12"/>
      <c r="D185" s="13" t="s">
        <v>181</v>
      </c>
      <c r="E185" s="14"/>
      <c r="F185" s="14"/>
      <c r="G185" s="14">
        <f t="shared" si="2"/>
        <v>0</v>
      </c>
    </row>
    <row r="186" spans="2:7" ht="14.3">
      <c r="B186" s="12"/>
      <c r="C186" s="15"/>
      <c r="D186" s="16" t="s">
        <v>182</v>
      </c>
      <c r="E186" s="17">
        <f>+E175+E177+E178+E179+E180+E181+E182</f>
        <v>0</v>
      </c>
      <c r="F186" s="17">
        <f>+F175+F177+F178+F179+F180+F181+F182</f>
        <v>0</v>
      </c>
      <c r="G186" s="17">
        <f t="shared" si="2"/>
        <v>0</v>
      </c>
    </row>
    <row r="187" spans="2:7" ht="14.3">
      <c r="B187" s="15"/>
      <c r="C187" s="18" t="s">
        <v>183</v>
      </c>
      <c r="D187" s="21"/>
      <c r="E187" s="22">
        <f xml:space="preserve"> +E174 - E186</f>
        <v>35</v>
      </c>
      <c r="F187" s="22">
        <f xml:space="preserve"> +F174 - F186</f>
        <v>76632</v>
      </c>
      <c r="G187" s="22">
        <f t="shared" si="2"/>
        <v>-76597</v>
      </c>
    </row>
    <row r="188" spans="2:7" ht="14.3">
      <c r="B188" s="18" t="s">
        <v>184</v>
      </c>
      <c r="C188" s="23"/>
      <c r="D188" s="19"/>
      <c r="E188" s="20">
        <f xml:space="preserve"> +E159 +E187</f>
        <v>895843</v>
      </c>
      <c r="F188" s="20">
        <f xml:space="preserve"> +F159 +F187</f>
        <v>1226299</v>
      </c>
      <c r="G188" s="20">
        <f t="shared" si="2"/>
        <v>-330456</v>
      </c>
    </row>
    <row r="189" spans="2:7" ht="14.3">
      <c r="B189" s="9" t="s">
        <v>185</v>
      </c>
      <c r="C189" s="9" t="s">
        <v>9</v>
      </c>
      <c r="D189" s="13" t="s">
        <v>186</v>
      </c>
      <c r="E189" s="14">
        <f>+E190+E191</f>
        <v>0</v>
      </c>
      <c r="F189" s="14">
        <f>+F190+F191</f>
        <v>0</v>
      </c>
      <c r="G189" s="14">
        <f t="shared" si="2"/>
        <v>0</v>
      </c>
    </row>
    <row r="190" spans="2:7" ht="14.3">
      <c r="B190" s="12"/>
      <c r="C190" s="12"/>
      <c r="D190" s="13" t="s">
        <v>187</v>
      </c>
      <c r="E190" s="14"/>
      <c r="F190" s="14"/>
      <c r="G190" s="14">
        <f t="shared" si="2"/>
        <v>0</v>
      </c>
    </row>
    <row r="191" spans="2:7" ht="14.3">
      <c r="B191" s="12"/>
      <c r="C191" s="12"/>
      <c r="D191" s="13" t="s">
        <v>188</v>
      </c>
      <c r="E191" s="14"/>
      <c r="F191" s="14"/>
      <c r="G191" s="14">
        <f t="shared" si="2"/>
        <v>0</v>
      </c>
    </row>
    <row r="192" spans="2:7" ht="14.3">
      <c r="B192" s="12"/>
      <c r="C192" s="12"/>
      <c r="D192" s="13" t="s">
        <v>189</v>
      </c>
      <c r="E192" s="14">
        <f>+E193+E194</f>
        <v>0</v>
      </c>
      <c r="F192" s="14">
        <f>+F193+F194</f>
        <v>0</v>
      </c>
      <c r="G192" s="14">
        <f t="shared" si="2"/>
        <v>0</v>
      </c>
    </row>
    <row r="193" spans="2:7" ht="14.3">
      <c r="B193" s="12"/>
      <c r="C193" s="12"/>
      <c r="D193" s="13" t="s">
        <v>190</v>
      </c>
      <c r="E193" s="14"/>
      <c r="F193" s="14"/>
      <c r="G193" s="14">
        <f t="shared" si="2"/>
        <v>0</v>
      </c>
    </row>
    <row r="194" spans="2:7" ht="14.3">
      <c r="B194" s="12"/>
      <c r="C194" s="12"/>
      <c r="D194" s="13" t="s">
        <v>191</v>
      </c>
      <c r="E194" s="14"/>
      <c r="F194" s="14"/>
      <c r="G194" s="14">
        <f t="shared" si="2"/>
        <v>0</v>
      </c>
    </row>
    <row r="195" spans="2:7" ht="14.3">
      <c r="B195" s="12"/>
      <c r="C195" s="12"/>
      <c r="D195" s="13" t="s">
        <v>192</v>
      </c>
      <c r="E195" s="14">
        <f>+E196</f>
        <v>0</v>
      </c>
      <c r="F195" s="14">
        <f>+F196</f>
        <v>0</v>
      </c>
      <c r="G195" s="14">
        <f t="shared" si="2"/>
        <v>0</v>
      </c>
    </row>
    <row r="196" spans="2:7" ht="14.3">
      <c r="B196" s="12"/>
      <c r="C196" s="12"/>
      <c r="D196" s="13" t="s">
        <v>193</v>
      </c>
      <c r="E196" s="14"/>
      <c r="F196" s="14"/>
      <c r="G196" s="14">
        <f t="shared" si="2"/>
        <v>0</v>
      </c>
    </row>
    <row r="197" spans="2:7" ht="14.3">
      <c r="B197" s="12"/>
      <c r="C197" s="12"/>
      <c r="D197" s="13" t="s">
        <v>194</v>
      </c>
      <c r="E197" s="14"/>
      <c r="F197" s="14"/>
      <c r="G197" s="14">
        <f t="shared" si="2"/>
        <v>0</v>
      </c>
    </row>
    <row r="198" spans="2:7" ht="14.3">
      <c r="B198" s="12"/>
      <c r="C198" s="12"/>
      <c r="D198" s="13" t="s">
        <v>195</v>
      </c>
      <c r="E198" s="14">
        <f>+E199+E200+E201+E202+E203+E204+E205+E206+E207+E208+E209</f>
        <v>0</v>
      </c>
      <c r="F198" s="14">
        <f>+F199+F200+F201+F202+F203+F204+F205+F206+F207+F208+F209</f>
        <v>0</v>
      </c>
      <c r="G198" s="14">
        <f t="shared" si="2"/>
        <v>0</v>
      </c>
    </row>
    <row r="199" spans="2:7" ht="14.3">
      <c r="B199" s="12"/>
      <c r="C199" s="12"/>
      <c r="D199" s="13" t="s">
        <v>196</v>
      </c>
      <c r="E199" s="14"/>
      <c r="F199" s="14"/>
      <c r="G199" s="14">
        <f t="shared" ref="G199:G262" si="3">E199-F199</f>
        <v>0</v>
      </c>
    </row>
    <row r="200" spans="2:7" ht="14.3">
      <c r="B200" s="12"/>
      <c r="C200" s="12"/>
      <c r="D200" s="13" t="s">
        <v>197</v>
      </c>
      <c r="E200" s="14"/>
      <c r="F200" s="14"/>
      <c r="G200" s="14">
        <f t="shared" si="3"/>
        <v>0</v>
      </c>
    </row>
    <row r="201" spans="2:7" ht="14.3">
      <c r="B201" s="12"/>
      <c r="C201" s="12"/>
      <c r="D201" s="13" t="s">
        <v>198</v>
      </c>
      <c r="E201" s="14"/>
      <c r="F201" s="14"/>
      <c r="G201" s="14">
        <f t="shared" si="3"/>
        <v>0</v>
      </c>
    </row>
    <row r="202" spans="2:7" ht="14.3">
      <c r="B202" s="12"/>
      <c r="C202" s="12"/>
      <c r="D202" s="13" t="s">
        <v>199</v>
      </c>
      <c r="E202" s="14"/>
      <c r="F202" s="14"/>
      <c r="G202" s="14">
        <f t="shared" si="3"/>
        <v>0</v>
      </c>
    </row>
    <row r="203" spans="2:7" ht="14.3">
      <c r="B203" s="12"/>
      <c r="C203" s="12"/>
      <c r="D203" s="13" t="s">
        <v>200</v>
      </c>
      <c r="E203" s="14"/>
      <c r="F203" s="14"/>
      <c r="G203" s="14">
        <f t="shared" si="3"/>
        <v>0</v>
      </c>
    </row>
    <row r="204" spans="2:7" ht="14.3">
      <c r="B204" s="12"/>
      <c r="C204" s="12"/>
      <c r="D204" s="13" t="s">
        <v>201</v>
      </c>
      <c r="E204" s="14"/>
      <c r="F204" s="14"/>
      <c r="G204" s="14">
        <f t="shared" si="3"/>
        <v>0</v>
      </c>
    </row>
    <row r="205" spans="2:7" ht="14.3">
      <c r="B205" s="12"/>
      <c r="C205" s="12"/>
      <c r="D205" s="13" t="s">
        <v>202</v>
      </c>
      <c r="E205" s="14"/>
      <c r="F205" s="14"/>
      <c r="G205" s="14">
        <f t="shared" si="3"/>
        <v>0</v>
      </c>
    </row>
    <row r="206" spans="2:7" ht="14.3">
      <c r="B206" s="12"/>
      <c r="C206" s="12"/>
      <c r="D206" s="13" t="s">
        <v>203</v>
      </c>
      <c r="E206" s="14"/>
      <c r="F206" s="14"/>
      <c r="G206" s="14">
        <f t="shared" si="3"/>
        <v>0</v>
      </c>
    </row>
    <row r="207" spans="2:7" ht="14.3">
      <c r="B207" s="12"/>
      <c r="C207" s="12"/>
      <c r="D207" s="13" t="s">
        <v>204</v>
      </c>
      <c r="E207" s="14"/>
      <c r="F207" s="14"/>
      <c r="G207" s="14">
        <f t="shared" si="3"/>
        <v>0</v>
      </c>
    </row>
    <row r="208" spans="2:7" ht="14.3">
      <c r="B208" s="12"/>
      <c r="C208" s="12"/>
      <c r="D208" s="13" t="s">
        <v>205</v>
      </c>
      <c r="E208" s="14"/>
      <c r="F208" s="14"/>
      <c r="G208" s="14">
        <f t="shared" si="3"/>
        <v>0</v>
      </c>
    </row>
    <row r="209" spans="2:7" ht="14.3">
      <c r="B209" s="12"/>
      <c r="C209" s="12"/>
      <c r="D209" s="13" t="s">
        <v>206</v>
      </c>
      <c r="E209" s="14"/>
      <c r="F209" s="14"/>
      <c r="G209" s="14">
        <f t="shared" si="3"/>
        <v>0</v>
      </c>
    </row>
    <row r="210" spans="2:7" ht="14.3">
      <c r="B210" s="12"/>
      <c r="C210" s="12"/>
      <c r="D210" s="13" t="s">
        <v>207</v>
      </c>
      <c r="E210" s="14">
        <f>+E211</f>
        <v>0</v>
      </c>
      <c r="F210" s="14">
        <f>+F211</f>
        <v>0</v>
      </c>
      <c r="G210" s="14">
        <f t="shared" si="3"/>
        <v>0</v>
      </c>
    </row>
    <row r="211" spans="2:7" ht="14.3">
      <c r="B211" s="12"/>
      <c r="C211" s="12"/>
      <c r="D211" s="13" t="s">
        <v>208</v>
      </c>
      <c r="E211" s="14"/>
      <c r="F211" s="14"/>
      <c r="G211" s="14">
        <f t="shared" si="3"/>
        <v>0</v>
      </c>
    </row>
    <row r="212" spans="2:7" ht="14.3">
      <c r="B212" s="12"/>
      <c r="C212" s="12"/>
      <c r="D212" s="13" t="s">
        <v>209</v>
      </c>
      <c r="E212" s="14">
        <f>+E213</f>
        <v>0</v>
      </c>
      <c r="F212" s="14">
        <f>+F213</f>
        <v>0</v>
      </c>
      <c r="G212" s="14">
        <f t="shared" si="3"/>
        <v>0</v>
      </c>
    </row>
    <row r="213" spans="2:7" ht="14.3">
      <c r="B213" s="12"/>
      <c r="C213" s="12"/>
      <c r="D213" s="13" t="s">
        <v>210</v>
      </c>
      <c r="E213" s="14"/>
      <c r="F213" s="14"/>
      <c r="G213" s="14">
        <f t="shared" si="3"/>
        <v>0</v>
      </c>
    </row>
    <row r="214" spans="2:7" ht="14.3">
      <c r="B214" s="12"/>
      <c r="C214" s="12"/>
      <c r="D214" s="13" t="s">
        <v>211</v>
      </c>
      <c r="E214" s="14">
        <f>+E215</f>
        <v>0</v>
      </c>
      <c r="F214" s="14">
        <f>+F215</f>
        <v>0</v>
      </c>
      <c r="G214" s="14">
        <f t="shared" si="3"/>
        <v>0</v>
      </c>
    </row>
    <row r="215" spans="2:7" ht="14.3">
      <c r="B215" s="12"/>
      <c r="C215" s="12"/>
      <c r="D215" s="13" t="s">
        <v>212</v>
      </c>
      <c r="E215" s="14"/>
      <c r="F215" s="14"/>
      <c r="G215" s="14">
        <f t="shared" si="3"/>
        <v>0</v>
      </c>
    </row>
    <row r="216" spans="2:7" ht="14.3">
      <c r="B216" s="12"/>
      <c r="C216" s="12"/>
      <c r="D216" s="13" t="s">
        <v>213</v>
      </c>
      <c r="E216" s="14">
        <f>+E217</f>
        <v>0</v>
      </c>
      <c r="F216" s="14">
        <f>+F217</f>
        <v>0</v>
      </c>
      <c r="G216" s="14">
        <f t="shared" si="3"/>
        <v>0</v>
      </c>
    </row>
    <row r="217" spans="2:7" ht="14.3">
      <c r="B217" s="12"/>
      <c r="C217" s="12"/>
      <c r="D217" s="13" t="s">
        <v>214</v>
      </c>
      <c r="E217" s="14"/>
      <c r="F217" s="14"/>
      <c r="G217" s="14">
        <f t="shared" si="3"/>
        <v>0</v>
      </c>
    </row>
    <row r="218" spans="2:7" ht="14.3">
      <c r="B218" s="12"/>
      <c r="C218" s="12"/>
      <c r="D218" s="13" t="s">
        <v>215</v>
      </c>
      <c r="E218" s="14">
        <f>+E219+E220</f>
        <v>0</v>
      </c>
      <c r="F218" s="14">
        <f>+F219+F220</f>
        <v>0</v>
      </c>
      <c r="G218" s="14">
        <f t="shared" si="3"/>
        <v>0</v>
      </c>
    </row>
    <row r="219" spans="2:7" ht="14.3">
      <c r="B219" s="12"/>
      <c r="C219" s="12"/>
      <c r="D219" s="13" t="s">
        <v>216</v>
      </c>
      <c r="E219" s="14"/>
      <c r="F219" s="14"/>
      <c r="G219" s="14">
        <f t="shared" si="3"/>
        <v>0</v>
      </c>
    </row>
    <row r="220" spans="2:7" ht="14.3">
      <c r="B220" s="12"/>
      <c r="C220" s="12"/>
      <c r="D220" s="13" t="s">
        <v>217</v>
      </c>
      <c r="E220" s="14"/>
      <c r="F220" s="14"/>
      <c r="G220" s="14">
        <f t="shared" si="3"/>
        <v>0</v>
      </c>
    </row>
    <row r="221" spans="2:7" ht="14.3">
      <c r="B221" s="12"/>
      <c r="C221" s="15"/>
      <c r="D221" s="16" t="s">
        <v>218</v>
      </c>
      <c r="E221" s="17">
        <f>+E189+E192+E195+E197+E198+E210+E212+E214+E216+E218</f>
        <v>0</v>
      </c>
      <c r="F221" s="17">
        <f>+F189+F192+F195+F197+F198+F210+F212+F214+F216+F218</f>
        <v>0</v>
      </c>
      <c r="G221" s="17">
        <f t="shared" si="3"/>
        <v>0</v>
      </c>
    </row>
    <row r="222" spans="2:7" ht="14.3">
      <c r="B222" s="12"/>
      <c r="C222" s="9" t="s">
        <v>73</v>
      </c>
      <c r="D222" s="13" t="s">
        <v>219</v>
      </c>
      <c r="E222" s="14">
        <f>+E223+E224+E225</f>
        <v>0</v>
      </c>
      <c r="F222" s="14">
        <f>+F223+F224+F225</f>
        <v>0</v>
      </c>
      <c r="G222" s="14">
        <f t="shared" si="3"/>
        <v>0</v>
      </c>
    </row>
    <row r="223" spans="2:7" ht="14.3">
      <c r="B223" s="12"/>
      <c r="C223" s="12"/>
      <c r="D223" s="13" t="s">
        <v>220</v>
      </c>
      <c r="E223" s="14"/>
      <c r="F223" s="14"/>
      <c r="G223" s="14">
        <f t="shared" si="3"/>
        <v>0</v>
      </c>
    </row>
    <row r="224" spans="2:7" ht="14.3">
      <c r="B224" s="12"/>
      <c r="C224" s="12"/>
      <c r="D224" s="13" t="s">
        <v>221</v>
      </c>
      <c r="E224" s="14"/>
      <c r="F224" s="14"/>
      <c r="G224" s="14">
        <f t="shared" si="3"/>
        <v>0</v>
      </c>
    </row>
    <row r="225" spans="2:7" ht="14.3">
      <c r="B225" s="12"/>
      <c r="C225" s="12"/>
      <c r="D225" s="13" t="s">
        <v>222</v>
      </c>
      <c r="E225" s="14"/>
      <c r="F225" s="14"/>
      <c r="G225" s="14">
        <f t="shared" si="3"/>
        <v>0</v>
      </c>
    </row>
    <row r="226" spans="2:7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</row>
    <row r="227" spans="2:7" ht="14.3">
      <c r="B227" s="12"/>
      <c r="C227" s="12"/>
      <c r="D227" s="13" t="s">
        <v>224</v>
      </c>
      <c r="E227" s="14"/>
      <c r="F227" s="14"/>
      <c r="G227" s="14">
        <f t="shared" si="3"/>
        <v>0</v>
      </c>
    </row>
    <row r="228" spans="2:7" ht="14.3">
      <c r="B228" s="12"/>
      <c r="C228" s="12"/>
      <c r="D228" s="13" t="s">
        <v>225</v>
      </c>
      <c r="E228" s="14">
        <f>+E229+E230+E231+E232+E233+E234+E235+E236+E237</f>
        <v>0</v>
      </c>
      <c r="F228" s="14">
        <f>+F229+F230+F231+F232+F233+F234+F235+F236+F237</f>
        <v>0</v>
      </c>
      <c r="G228" s="14">
        <f t="shared" si="3"/>
        <v>0</v>
      </c>
    </row>
    <row r="229" spans="2:7" ht="14.3">
      <c r="B229" s="12"/>
      <c r="C229" s="12"/>
      <c r="D229" s="13" t="s">
        <v>226</v>
      </c>
      <c r="E229" s="14"/>
      <c r="F229" s="14"/>
      <c r="G229" s="14">
        <f t="shared" si="3"/>
        <v>0</v>
      </c>
    </row>
    <row r="230" spans="2:7" ht="14.3">
      <c r="B230" s="12"/>
      <c r="C230" s="12"/>
      <c r="D230" s="13" t="s">
        <v>227</v>
      </c>
      <c r="E230" s="14"/>
      <c r="F230" s="14"/>
      <c r="G230" s="14">
        <f t="shared" si="3"/>
        <v>0</v>
      </c>
    </row>
    <row r="231" spans="2:7" ht="14.3">
      <c r="B231" s="12"/>
      <c r="C231" s="12"/>
      <c r="D231" s="13" t="s">
        <v>228</v>
      </c>
      <c r="E231" s="14"/>
      <c r="F231" s="14"/>
      <c r="G231" s="14">
        <f t="shared" si="3"/>
        <v>0</v>
      </c>
    </row>
    <row r="232" spans="2:7" ht="14.3">
      <c r="B232" s="12"/>
      <c r="C232" s="12"/>
      <c r="D232" s="13" t="s">
        <v>229</v>
      </c>
      <c r="E232" s="14"/>
      <c r="F232" s="14"/>
      <c r="G232" s="14">
        <f t="shared" si="3"/>
        <v>0</v>
      </c>
    </row>
    <row r="233" spans="2:7" ht="14.3">
      <c r="B233" s="12"/>
      <c r="C233" s="12"/>
      <c r="D233" s="13" t="s">
        <v>230</v>
      </c>
      <c r="E233" s="14"/>
      <c r="F233" s="14"/>
      <c r="G233" s="14">
        <f t="shared" si="3"/>
        <v>0</v>
      </c>
    </row>
    <row r="234" spans="2:7" ht="14.3">
      <c r="B234" s="12"/>
      <c r="C234" s="12"/>
      <c r="D234" s="13" t="s">
        <v>231</v>
      </c>
      <c r="E234" s="14"/>
      <c r="F234" s="14"/>
      <c r="G234" s="14">
        <f t="shared" si="3"/>
        <v>0</v>
      </c>
    </row>
    <row r="235" spans="2:7" ht="14.3">
      <c r="B235" s="12"/>
      <c r="C235" s="12"/>
      <c r="D235" s="13" t="s">
        <v>232</v>
      </c>
      <c r="E235" s="14"/>
      <c r="F235" s="14"/>
      <c r="G235" s="14">
        <f t="shared" si="3"/>
        <v>0</v>
      </c>
    </row>
    <row r="236" spans="2:7" ht="14.3">
      <c r="B236" s="12"/>
      <c r="C236" s="12"/>
      <c r="D236" s="13" t="s">
        <v>233</v>
      </c>
      <c r="E236" s="14"/>
      <c r="F236" s="14"/>
      <c r="G236" s="14">
        <f t="shared" si="3"/>
        <v>0</v>
      </c>
    </row>
    <row r="237" spans="2:7" ht="14.3">
      <c r="B237" s="12"/>
      <c r="C237" s="12"/>
      <c r="D237" s="13" t="s">
        <v>234</v>
      </c>
      <c r="E237" s="14"/>
      <c r="F237" s="14"/>
      <c r="G237" s="14">
        <f t="shared" si="3"/>
        <v>0</v>
      </c>
    </row>
    <row r="238" spans="2:7" ht="14.3">
      <c r="B238" s="12"/>
      <c r="C238" s="12"/>
      <c r="D238" s="13" t="s">
        <v>235</v>
      </c>
      <c r="E238" s="14">
        <f>+E239</f>
        <v>0</v>
      </c>
      <c r="F238" s="14">
        <f>+F239</f>
        <v>0</v>
      </c>
      <c r="G238" s="14">
        <f t="shared" si="3"/>
        <v>0</v>
      </c>
    </row>
    <row r="239" spans="2:7" ht="14.3">
      <c r="B239" s="12"/>
      <c r="C239" s="12"/>
      <c r="D239" s="13" t="s">
        <v>236</v>
      </c>
      <c r="E239" s="14"/>
      <c r="F239" s="14"/>
      <c r="G239" s="14">
        <f t="shared" si="3"/>
        <v>0</v>
      </c>
    </row>
    <row r="240" spans="2:7" ht="14.3">
      <c r="B240" s="12"/>
      <c r="C240" s="12"/>
      <c r="D240" s="13" t="s">
        <v>237</v>
      </c>
      <c r="E240" s="14">
        <f>+E241+E242</f>
        <v>0</v>
      </c>
      <c r="F240" s="14">
        <f>+F241+F242</f>
        <v>0</v>
      </c>
      <c r="G240" s="14">
        <f t="shared" si="3"/>
        <v>0</v>
      </c>
    </row>
    <row r="241" spans="2:7" ht="14.3">
      <c r="B241" s="12"/>
      <c r="C241" s="12"/>
      <c r="D241" s="13" t="s">
        <v>238</v>
      </c>
      <c r="E241" s="14"/>
      <c r="F241" s="14"/>
      <c r="G241" s="14">
        <f t="shared" si="3"/>
        <v>0</v>
      </c>
    </row>
    <row r="242" spans="2:7" ht="14.3">
      <c r="B242" s="12"/>
      <c r="C242" s="12"/>
      <c r="D242" s="13" t="s">
        <v>239</v>
      </c>
      <c r="E242" s="14"/>
      <c r="F242" s="14"/>
      <c r="G242" s="14">
        <f t="shared" si="3"/>
        <v>0</v>
      </c>
    </row>
    <row r="243" spans="2:7" ht="14.3">
      <c r="B243" s="12"/>
      <c r="C243" s="12"/>
      <c r="D243" s="13" t="s">
        <v>240</v>
      </c>
      <c r="E243" s="14">
        <f>+E244</f>
        <v>0</v>
      </c>
      <c r="F243" s="14">
        <f>+F244</f>
        <v>0</v>
      </c>
      <c r="G243" s="14">
        <f t="shared" si="3"/>
        <v>0</v>
      </c>
    </row>
    <row r="244" spans="2:7" ht="14.3">
      <c r="B244" s="12"/>
      <c r="C244" s="12"/>
      <c r="D244" s="13" t="s">
        <v>241</v>
      </c>
      <c r="E244" s="14"/>
      <c r="F244" s="14"/>
      <c r="G244" s="14">
        <f t="shared" si="3"/>
        <v>0</v>
      </c>
    </row>
    <row r="245" spans="2:7" ht="14.3">
      <c r="B245" s="12"/>
      <c r="C245" s="12"/>
      <c r="D245" s="13" t="s">
        <v>242</v>
      </c>
      <c r="E245" s="14">
        <f>+E246</f>
        <v>0</v>
      </c>
      <c r="F245" s="14">
        <f>+F246</f>
        <v>0</v>
      </c>
      <c r="G245" s="14">
        <f t="shared" si="3"/>
        <v>0</v>
      </c>
    </row>
    <row r="246" spans="2:7" ht="14.3">
      <c r="B246" s="12"/>
      <c r="C246" s="12"/>
      <c r="D246" s="13" t="s">
        <v>243</v>
      </c>
      <c r="E246" s="14"/>
      <c r="F246" s="14"/>
      <c r="G246" s="14">
        <f t="shared" si="3"/>
        <v>0</v>
      </c>
    </row>
    <row r="247" spans="2:7" ht="14.3">
      <c r="B247" s="12"/>
      <c r="C247" s="12"/>
      <c r="D247" s="13" t="s">
        <v>244</v>
      </c>
      <c r="E247" s="14">
        <f>+E248</f>
        <v>0</v>
      </c>
      <c r="F247" s="14">
        <f>+F248</f>
        <v>0</v>
      </c>
      <c r="G247" s="14">
        <f t="shared" si="3"/>
        <v>0</v>
      </c>
    </row>
    <row r="248" spans="2:7" ht="14.3">
      <c r="B248" s="12"/>
      <c r="C248" s="12"/>
      <c r="D248" s="13" t="s">
        <v>245</v>
      </c>
      <c r="E248" s="14"/>
      <c r="F248" s="14"/>
      <c r="G248" s="14">
        <f t="shared" si="3"/>
        <v>0</v>
      </c>
    </row>
    <row r="249" spans="2:7" ht="14.3">
      <c r="B249" s="12"/>
      <c r="C249" s="12"/>
      <c r="D249" s="13" t="s">
        <v>246</v>
      </c>
      <c r="E249" s="14">
        <f>+E250</f>
        <v>0</v>
      </c>
      <c r="F249" s="14">
        <f>+F250</f>
        <v>0</v>
      </c>
      <c r="G249" s="14">
        <f t="shared" si="3"/>
        <v>0</v>
      </c>
    </row>
    <row r="250" spans="2:7" ht="14.3">
      <c r="B250" s="12"/>
      <c r="C250" s="12"/>
      <c r="D250" s="13" t="s">
        <v>247</v>
      </c>
      <c r="E250" s="14"/>
      <c r="F250" s="14"/>
      <c r="G250" s="14">
        <f t="shared" si="3"/>
        <v>0</v>
      </c>
    </row>
    <row r="251" spans="2:7" ht="14.3">
      <c r="B251" s="12"/>
      <c r="C251" s="12"/>
      <c r="D251" s="13" t="s">
        <v>248</v>
      </c>
      <c r="E251" s="14">
        <f>+E252</f>
        <v>0</v>
      </c>
      <c r="F251" s="14">
        <f>+F252</f>
        <v>0</v>
      </c>
      <c r="G251" s="14">
        <f t="shared" si="3"/>
        <v>0</v>
      </c>
    </row>
    <row r="252" spans="2:7" ht="14.3">
      <c r="B252" s="12"/>
      <c r="C252" s="12"/>
      <c r="D252" s="13" t="s">
        <v>249</v>
      </c>
      <c r="E252" s="14"/>
      <c r="F252" s="14"/>
      <c r="G252" s="14">
        <f t="shared" si="3"/>
        <v>0</v>
      </c>
    </row>
    <row r="253" spans="2:7" ht="14.3">
      <c r="B253" s="12"/>
      <c r="C253" s="12"/>
      <c r="D253" s="13" t="s">
        <v>250</v>
      </c>
      <c r="E253" s="14"/>
      <c r="F253" s="14"/>
      <c r="G253" s="14">
        <f t="shared" si="3"/>
        <v>0</v>
      </c>
    </row>
    <row r="254" spans="2:7" ht="14.3">
      <c r="B254" s="12"/>
      <c r="C254" s="15"/>
      <c r="D254" s="16" t="s">
        <v>251</v>
      </c>
      <c r="E254" s="17">
        <f>+E222+E226+E228+E238+E240+E243+E245+E247+E249+E251+E253</f>
        <v>0</v>
      </c>
      <c r="F254" s="17">
        <f>+F222+F226+F228+F238+F240+F243+F245+F247+F249+F251+F253</f>
        <v>0</v>
      </c>
      <c r="G254" s="17">
        <f t="shared" si="3"/>
        <v>0</v>
      </c>
    </row>
    <row r="255" spans="2:7" ht="14.3">
      <c r="B255" s="15"/>
      <c r="C255" s="24" t="s">
        <v>252</v>
      </c>
      <c r="D255" s="25"/>
      <c r="E255" s="26">
        <f xml:space="preserve"> +E221 - E254</f>
        <v>0</v>
      </c>
      <c r="F255" s="26">
        <f xml:space="preserve"> +F221 - F254</f>
        <v>0</v>
      </c>
      <c r="G255" s="26">
        <f t="shared" si="3"/>
        <v>0</v>
      </c>
    </row>
    <row r="256" spans="2:7" ht="14.3">
      <c r="B256" s="18" t="s">
        <v>253</v>
      </c>
      <c r="C256" s="27"/>
      <c r="D256" s="28"/>
      <c r="E256" s="29">
        <f xml:space="preserve"> +E188 +E255</f>
        <v>895843</v>
      </c>
      <c r="F256" s="29">
        <f xml:space="preserve"> +F188 +F255</f>
        <v>1226299</v>
      </c>
      <c r="G256" s="29">
        <f t="shared" si="3"/>
        <v>-330456</v>
      </c>
    </row>
    <row r="257" spans="2:7" ht="14.3">
      <c r="B257" s="30" t="s">
        <v>254</v>
      </c>
      <c r="C257" s="27" t="s">
        <v>255</v>
      </c>
      <c r="D257" s="28"/>
      <c r="E257" s="29">
        <v>3347552</v>
      </c>
      <c r="F257" s="29">
        <v>2121253</v>
      </c>
      <c r="G257" s="29">
        <f t="shared" si="3"/>
        <v>1226299</v>
      </c>
    </row>
    <row r="258" spans="2:7" ht="14.3">
      <c r="B258" s="31"/>
      <c r="C258" s="27" t="s">
        <v>256</v>
      </c>
      <c r="D258" s="28"/>
      <c r="E258" s="29">
        <f xml:space="preserve"> +E256 +E257</f>
        <v>4243395</v>
      </c>
      <c r="F258" s="29">
        <f xml:space="preserve"> +F256 +F257</f>
        <v>3347552</v>
      </c>
      <c r="G258" s="29">
        <f t="shared" si="3"/>
        <v>895843</v>
      </c>
    </row>
    <row r="259" spans="2:7" ht="14.3">
      <c r="B259" s="31"/>
      <c r="C259" s="27" t="s">
        <v>257</v>
      </c>
      <c r="D259" s="28"/>
      <c r="E259" s="29"/>
      <c r="F259" s="29"/>
      <c r="G259" s="29">
        <f t="shared" si="3"/>
        <v>0</v>
      </c>
    </row>
    <row r="260" spans="2:7" ht="14.3">
      <c r="B260" s="31"/>
      <c r="C260" s="27" t="s">
        <v>258</v>
      </c>
      <c r="D260" s="28"/>
      <c r="E260" s="29">
        <f>+E261+E262+E263+E264+E265+E266+E267</f>
        <v>0</v>
      </c>
      <c r="F260" s="29">
        <f>+F261+F262+F263+F264+F265+F266+F267</f>
        <v>0</v>
      </c>
      <c r="G260" s="29">
        <f t="shared" si="3"/>
        <v>0</v>
      </c>
    </row>
    <row r="261" spans="2:7" ht="14.3">
      <c r="B261" s="31"/>
      <c r="C261" s="32" t="s">
        <v>259</v>
      </c>
      <c r="D261" s="25"/>
      <c r="E261" s="26"/>
      <c r="F261" s="26"/>
      <c r="G261" s="26">
        <f t="shared" si="3"/>
        <v>0</v>
      </c>
    </row>
    <row r="262" spans="2:7" ht="14.3">
      <c r="B262" s="31"/>
      <c r="C262" s="32" t="s">
        <v>260</v>
      </c>
      <c r="D262" s="25"/>
      <c r="E262" s="26"/>
      <c r="F262" s="26"/>
      <c r="G262" s="26">
        <f t="shared" si="3"/>
        <v>0</v>
      </c>
    </row>
    <row r="263" spans="2:7" ht="14.3">
      <c r="B263" s="31"/>
      <c r="C263" s="32" t="s">
        <v>261</v>
      </c>
      <c r="D263" s="25"/>
      <c r="E263" s="26"/>
      <c r="F263" s="26"/>
      <c r="G263" s="26">
        <f t="shared" ref="G263:G275" si="4">E263-F263</f>
        <v>0</v>
      </c>
    </row>
    <row r="264" spans="2:7" ht="14.3">
      <c r="B264" s="31"/>
      <c r="C264" s="32" t="s">
        <v>262</v>
      </c>
      <c r="D264" s="25"/>
      <c r="E264" s="26"/>
      <c r="F264" s="26"/>
      <c r="G264" s="26">
        <f t="shared" si="4"/>
        <v>0</v>
      </c>
    </row>
    <row r="265" spans="2:7" ht="14.3">
      <c r="B265" s="31"/>
      <c r="C265" s="32" t="s">
        <v>263</v>
      </c>
      <c r="D265" s="25"/>
      <c r="E265" s="26"/>
      <c r="F265" s="26"/>
      <c r="G265" s="26">
        <f t="shared" si="4"/>
        <v>0</v>
      </c>
    </row>
    <row r="266" spans="2:7" ht="14.3">
      <c r="B266" s="31"/>
      <c r="C266" s="32" t="s">
        <v>264</v>
      </c>
      <c r="D266" s="25"/>
      <c r="E266" s="26"/>
      <c r="F266" s="26"/>
      <c r="G266" s="26">
        <f t="shared" si="4"/>
        <v>0</v>
      </c>
    </row>
    <row r="267" spans="2:7" ht="14.3">
      <c r="B267" s="31"/>
      <c r="C267" s="32" t="s">
        <v>265</v>
      </c>
      <c r="D267" s="25"/>
      <c r="E267" s="26"/>
      <c r="F267" s="26"/>
      <c r="G267" s="26">
        <f t="shared" si="4"/>
        <v>0</v>
      </c>
    </row>
    <row r="268" spans="2:7" ht="14.3">
      <c r="B268" s="31"/>
      <c r="C268" s="27" t="s">
        <v>266</v>
      </c>
      <c r="D268" s="28"/>
      <c r="E268" s="29">
        <f>+E269+E270+E271+E272+E273+E274</f>
        <v>0</v>
      </c>
      <c r="F268" s="29">
        <f>+F269+F270+F271+F272+F273+F274</f>
        <v>0</v>
      </c>
      <c r="G268" s="29">
        <f t="shared" si="4"/>
        <v>0</v>
      </c>
    </row>
    <row r="269" spans="2:7" ht="14.3">
      <c r="B269" s="31"/>
      <c r="C269" s="32" t="s">
        <v>267</v>
      </c>
      <c r="D269" s="25"/>
      <c r="E269" s="26"/>
      <c r="F269" s="26"/>
      <c r="G269" s="26">
        <f t="shared" si="4"/>
        <v>0</v>
      </c>
    </row>
    <row r="270" spans="2:7" ht="14.3">
      <c r="B270" s="31"/>
      <c r="C270" s="32" t="s">
        <v>268</v>
      </c>
      <c r="D270" s="25"/>
      <c r="E270" s="26"/>
      <c r="F270" s="26"/>
      <c r="G270" s="26">
        <f t="shared" si="4"/>
        <v>0</v>
      </c>
    </row>
    <row r="271" spans="2:7" ht="14.3">
      <c r="B271" s="31"/>
      <c r="C271" s="32" t="s">
        <v>269</v>
      </c>
      <c r="D271" s="25"/>
      <c r="E271" s="26"/>
      <c r="F271" s="26"/>
      <c r="G271" s="26">
        <f t="shared" si="4"/>
        <v>0</v>
      </c>
    </row>
    <row r="272" spans="2:7" ht="14.3">
      <c r="B272" s="31"/>
      <c r="C272" s="32" t="s">
        <v>270</v>
      </c>
      <c r="D272" s="25"/>
      <c r="E272" s="26"/>
      <c r="F272" s="26"/>
      <c r="G272" s="26">
        <f t="shared" si="4"/>
        <v>0</v>
      </c>
    </row>
    <row r="273" spans="2:7" ht="14.3">
      <c r="B273" s="31"/>
      <c r="C273" s="32" t="s">
        <v>271</v>
      </c>
      <c r="D273" s="25"/>
      <c r="E273" s="26"/>
      <c r="F273" s="26"/>
      <c r="G273" s="26">
        <f t="shared" si="4"/>
        <v>0</v>
      </c>
    </row>
    <row r="274" spans="2:7" ht="14.3">
      <c r="B274" s="31"/>
      <c r="C274" s="32" t="s">
        <v>272</v>
      </c>
      <c r="D274" s="25"/>
      <c r="E274" s="26"/>
      <c r="F274" s="26"/>
      <c r="G274" s="26">
        <f t="shared" si="4"/>
        <v>0</v>
      </c>
    </row>
    <row r="275" spans="2:7" ht="14.3">
      <c r="B275" s="33"/>
      <c r="C275" s="27" t="s">
        <v>273</v>
      </c>
      <c r="D275" s="28"/>
      <c r="E275" s="29">
        <f xml:space="preserve"> +E258 +E259 +E260 - E268</f>
        <v>4243395</v>
      </c>
      <c r="F275" s="29">
        <f xml:space="preserve"> +F258 +F259 +F260 - F268</f>
        <v>3347552</v>
      </c>
      <c r="G275" s="29">
        <f t="shared" si="4"/>
        <v>895843</v>
      </c>
    </row>
  </sheetData>
  <mergeCells count="13">
    <mergeCell ref="B257:B275"/>
    <mergeCell ref="B160:B187"/>
    <mergeCell ref="C160:C174"/>
    <mergeCell ref="C175:C186"/>
    <mergeCell ref="B189:B255"/>
    <mergeCell ref="C189:C221"/>
    <mergeCell ref="C222:C254"/>
    <mergeCell ref="B2:G2"/>
    <mergeCell ref="B3:G3"/>
    <mergeCell ref="B5:D5"/>
    <mergeCell ref="B6:B159"/>
    <mergeCell ref="C6:C73"/>
    <mergeCell ref="C74:C158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法人本部拠点区分</vt:lpstr>
      <vt:lpstr>ふるさと学園拠点区分</vt:lpstr>
      <vt:lpstr>すてっぷはうす拠点区分</vt:lpstr>
      <vt:lpstr>ふるさとの森拠点区分</vt:lpstr>
      <vt:lpstr>ふるさとのＷＡ拠点区分</vt:lpstr>
      <vt:lpstr>ふるさと学園医務室拠点区分</vt:lpstr>
      <vt:lpstr>すてっぷはうす拠点区分!Print_Titles</vt:lpstr>
      <vt:lpstr>ふるさとのＷＡ拠点区分!Print_Titles</vt:lpstr>
      <vt:lpstr>ふるさとの森拠点区分!Print_Titles</vt:lpstr>
      <vt:lpstr>ふるさと学園医務室拠点区分!Print_Titles</vt:lpstr>
      <vt:lpstr>ふるさと学園拠点区分!Print_Titles</vt:lpstr>
      <vt:lpstr>法人本部拠点区分!Print_Titles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ws37</cp:lastModifiedBy>
  <dcterms:created xsi:type="dcterms:W3CDTF">2024-06-18T01:22:16Z</dcterms:created>
  <dcterms:modified xsi:type="dcterms:W3CDTF">2024-06-18T01:22:22Z</dcterms:modified>
</cp:coreProperties>
</file>