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" windowWidth="18462" windowHeight="7254" firstSheet="2" activeTab="5"/>
  </bookViews>
  <sheets>
    <sheet name="法人本部拠点区分" sheetId="1" r:id="rId1"/>
    <sheet name="ふるさと学園拠点区分" sheetId="2" r:id="rId2"/>
    <sheet name="すてっぷはうす拠点区分" sheetId="3" r:id="rId3"/>
    <sheet name="ふるさとの森拠点区分" sheetId="4" r:id="rId4"/>
    <sheet name="ふるさとのＷＡ拠点区分" sheetId="5" r:id="rId5"/>
    <sheet name="ふるさと学園医務室拠点区分" sheetId="6" r:id="rId6"/>
  </sheets>
  <definedNames>
    <definedName name="_xlnm.Print_Titles" localSheetId="2">すてっぷはうす拠点区分!$1:$5</definedName>
    <definedName name="_xlnm.Print_Titles" localSheetId="4">ふるさとのＷＡ拠点区分!$1:$5</definedName>
    <definedName name="_xlnm.Print_Titles" localSheetId="3">ふるさとの森拠点区分!$1:$5</definedName>
    <definedName name="_xlnm.Print_Titles" localSheetId="5">ふるさと学園医務室拠点区分!$1:$5</definedName>
    <definedName name="_xlnm.Print_Titles" localSheetId="1">ふるさと学園拠点区分!$1:$5</definedName>
    <definedName name="_xlnm.Print_Titles" localSheetId="0">法人本部拠点区分!$1:$5</definedName>
  </definedNames>
  <calcPr calcId="145621" calcMode="manual"/>
</workbook>
</file>

<file path=xl/calcChain.xml><?xml version="1.0" encoding="utf-8"?>
<calcChain xmlns="http://schemas.openxmlformats.org/spreadsheetml/2006/main">
  <c r="G258" i="6" l="1"/>
  <c r="G255" i="6"/>
  <c r="G252" i="6"/>
  <c r="G251" i="6"/>
  <c r="G250" i="6"/>
  <c r="G249" i="6"/>
  <c r="G248" i="6"/>
  <c r="G247" i="6"/>
  <c r="F247" i="6"/>
  <c r="E247" i="6"/>
  <c r="G246" i="6"/>
  <c r="G245" i="6"/>
  <c r="F245" i="6"/>
  <c r="E245" i="6"/>
  <c r="G244" i="6"/>
  <c r="G243" i="6"/>
  <c r="F243" i="6"/>
  <c r="E243" i="6"/>
  <c r="G242" i="6"/>
  <c r="G241" i="6"/>
  <c r="G240" i="6"/>
  <c r="G239" i="6"/>
  <c r="G238" i="6"/>
  <c r="G237" i="6"/>
  <c r="G236" i="6"/>
  <c r="G235" i="6"/>
  <c r="F234" i="6"/>
  <c r="F253" i="6" s="1"/>
  <c r="E234" i="6"/>
  <c r="E253" i="6" s="1"/>
  <c r="G253" i="6" s="1"/>
  <c r="G233" i="6"/>
  <c r="G232" i="6"/>
  <c r="G231" i="6"/>
  <c r="G229" i="6"/>
  <c r="F228" i="6"/>
  <c r="E228" i="6"/>
  <c r="G228" i="6" s="1"/>
  <c r="G227" i="6"/>
  <c r="F226" i="6"/>
  <c r="E226" i="6"/>
  <c r="G226" i="6" s="1"/>
  <c r="G225" i="6"/>
  <c r="F224" i="6"/>
  <c r="E224" i="6"/>
  <c r="G224" i="6" s="1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F211" i="6"/>
  <c r="E211" i="6"/>
  <c r="G210" i="6"/>
  <c r="G209" i="6"/>
  <c r="F209" i="6"/>
  <c r="F230" i="6" s="1"/>
  <c r="F254" i="6" s="1"/>
  <c r="E209" i="6"/>
  <c r="E230" i="6" s="1"/>
  <c r="G208" i="6"/>
  <c r="G207" i="6"/>
  <c r="G206" i="6"/>
  <c r="G205" i="6"/>
  <c r="G204" i="6"/>
  <c r="G203" i="6"/>
  <c r="G200" i="6"/>
  <c r="G199" i="6"/>
  <c r="F198" i="6"/>
  <c r="G198" i="6" s="1"/>
  <c r="E198" i="6"/>
  <c r="G197" i="6"/>
  <c r="G196" i="6"/>
  <c r="G195" i="6"/>
  <c r="G194" i="6"/>
  <c r="G193" i="6"/>
  <c r="G192" i="6"/>
  <c r="G191" i="6"/>
  <c r="G190" i="6"/>
  <c r="G189" i="6"/>
  <c r="F188" i="6"/>
  <c r="E188" i="6"/>
  <c r="G188" i="6" s="1"/>
  <c r="G187" i="6"/>
  <c r="G186" i="6"/>
  <c r="F185" i="6"/>
  <c r="F201" i="6" s="1"/>
  <c r="E185" i="6"/>
  <c r="E201" i="6" s="1"/>
  <c r="G201" i="6" s="1"/>
  <c r="G183" i="6"/>
  <c r="G182" i="6"/>
  <c r="G181" i="6"/>
  <c r="G180" i="6"/>
  <c r="G179" i="6"/>
  <c r="G178" i="6"/>
  <c r="G177" i="6"/>
  <c r="G176" i="6"/>
  <c r="G175" i="6"/>
  <c r="F174" i="6"/>
  <c r="E174" i="6"/>
  <c r="G174" i="6" s="1"/>
  <c r="G173" i="6"/>
  <c r="G172" i="6"/>
  <c r="F171" i="6"/>
  <c r="E171" i="6"/>
  <c r="G171" i="6" s="1"/>
  <c r="G170" i="6"/>
  <c r="G169" i="6"/>
  <c r="F168" i="6"/>
  <c r="G168" i="6" s="1"/>
  <c r="E168" i="6"/>
  <c r="G167" i="6"/>
  <c r="G166" i="6"/>
  <c r="F165" i="6"/>
  <c r="F184" i="6" s="1"/>
  <c r="F202" i="6" s="1"/>
  <c r="E165" i="6"/>
  <c r="E184" i="6" s="1"/>
  <c r="G162" i="6"/>
  <c r="G161" i="6"/>
  <c r="G160" i="6"/>
  <c r="G159" i="6"/>
  <c r="F158" i="6"/>
  <c r="E158" i="6"/>
  <c r="G158" i="6" s="1"/>
  <c r="G157" i="6"/>
  <c r="F156" i="6"/>
  <c r="E156" i="6"/>
  <c r="G156" i="6" s="1"/>
  <c r="G155" i="6"/>
  <c r="G154" i="6"/>
  <c r="F153" i="6"/>
  <c r="E153" i="6"/>
  <c r="G153" i="6" s="1"/>
  <c r="G152" i="6"/>
  <c r="G151" i="6"/>
  <c r="F150" i="6"/>
  <c r="G150" i="6" s="1"/>
  <c r="E150" i="6"/>
  <c r="G149" i="6"/>
  <c r="F148" i="6"/>
  <c r="G148" i="6" s="1"/>
  <c r="E148" i="6"/>
  <c r="G147" i="6"/>
  <c r="G146" i="6"/>
  <c r="G145" i="6"/>
  <c r="F144" i="6"/>
  <c r="F143" i="6" s="1"/>
  <c r="E144" i="6"/>
  <c r="G144" i="6" s="1"/>
  <c r="E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F120" i="6"/>
  <c r="E120" i="6"/>
  <c r="G120" i="6" s="1"/>
  <c r="G119" i="6"/>
  <c r="G118" i="6"/>
  <c r="G117" i="6"/>
  <c r="G116" i="6"/>
  <c r="G115" i="6"/>
  <c r="G114" i="6"/>
  <c r="G113" i="6"/>
  <c r="G112" i="6"/>
  <c r="G111" i="6"/>
  <c r="G110" i="6"/>
  <c r="G109" i="6"/>
  <c r="F109" i="6"/>
  <c r="E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F88" i="6"/>
  <c r="E88" i="6"/>
  <c r="G88" i="6" s="1"/>
  <c r="G87" i="6"/>
  <c r="G86" i="6"/>
  <c r="G85" i="6"/>
  <c r="G84" i="6"/>
  <c r="G83" i="6"/>
  <c r="G82" i="6"/>
  <c r="F81" i="6"/>
  <c r="G81" i="6" s="1"/>
  <c r="E81" i="6"/>
  <c r="E163" i="6" s="1"/>
  <c r="G79" i="6"/>
  <c r="G78" i="6"/>
  <c r="G77" i="6"/>
  <c r="G76" i="6"/>
  <c r="F76" i="6"/>
  <c r="E76" i="6"/>
  <c r="G75" i="6"/>
  <c r="G74" i="6"/>
  <c r="F73" i="6"/>
  <c r="E73" i="6"/>
  <c r="G73" i="6" s="1"/>
  <c r="G72" i="6"/>
  <c r="F71" i="6"/>
  <c r="E71" i="6"/>
  <c r="G71" i="6" s="1"/>
  <c r="G70" i="6"/>
  <c r="F69" i="6"/>
  <c r="E69" i="6"/>
  <c r="G69" i="6" s="1"/>
  <c r="G68" i="6"/>
  <c r="G67" i="6"/>
  <c r="G66" i="6"/>
  <c r="G65" i="6"/>
  <c r="G64" i="6"/>
  <c r="G63" i="6"/>
  <c r="G62" i="6"/>
  <c r="G61" i="6"/>
  <c r="G60" i="6"/>
  <c r="G59" i="6"/>
  <c r="F58" i="6"/>
  <c r="F57" i="6" s="1"/>
  <c r="E58" i="6"/>
  <c r="G58" i="6" s="1"/>
  <c r="G56" i="6"/>
  <c r="G55" i="6"/>
  <c r="G54" i="6"/>
  <c r="G53" i="6"/>
  <c r="G52" i="6"/>
  <c r="G51" i="6"/>
  <c r="F50" i="6"/>
  <c r="E50" i="6"/>
  <c r="G50" i="6" s="1"/>
  <c r="G49" i="6"/>
  <c r="G48" i="6"/>
  <c r="F47" i="6"/>
  <c r="G47" i="6" s="1"/>
  <c r="E47" i="6"/>
  <c r="G46" i="6"/>
  <c r="G45" i="6"/>
  <c r="G44" i="6"/>
  <c r="G43" i="6"/>
  <c r="G42" i="6"/>
  <c r="G41" i="6"/>
  <c r="G40" i="6"/>
  <c r="G39" i="6"/>
  <c r="G38" i="6"/>
  <c r="F37" i="6"/>
  <c r="G36" i="6"/>
  <c r="G35" i="6"/>
  <c r="G34" i="6"/>
  <c r="G33" i="6"/>
  <c r="G32" i="6"/>
  <c r="G31" i="6"/>
  <c r="G30" i="6"/>
  <c r="F30" i="6"/>
  <c r="E30" i="6"/>
  <c r="G29" i="6"/>
  <c r="G28" i="6"/>
  <c r="G27" i="6"/>
  <c r="G26" i="6"/>
  <c r="F25" i="6"/>
  <c r="G25" i="6" s="1"/>
  <c r="E25" i="6"/>
  <c r="G24" i="6"/>
  <c r="G23" i="6"/>
  <c r="G22" i="6"/>
  <c r="G21" i="6"/>
  <c r="G20" i="6"/>
  <c r="F19" i="6"/>
  <c r="G19" i="6" s="1"/>
  <c r="E19" i="6"/>
  <c r="G18" i="6"/>
  <c r="G17" i="6"/>
  <c r="G16" i="6"/>
  <c r="G15" i="6"/>
  <c r="G14" i="6"/>
  <c r="G13" i="6"/>
  <c r="G12" i="6"/>
  <c r="G11" i="6"/>
  <c r="F10" i="6"/>
  <c r="F9" i="6" s="1"/>
  <c r="E10" i="6"/>
  <c r="G10" i="6" s="1"/>
  <c r="G8" i="6"/>
  <c r="G7" i="6"/>
  <c r="F6" i="6"/>
  <c r="E6" i="6"/>
  <c r="G6" i="6" s="1"/>
  <c r="G258" i="5"/>
  <c r="G255" i="5"/>
  <c r="G252" i="5"/>
  <c r="G251" i="5"/>
  <c r="G250" i="5"/>
  <c r="G249" i="5"/>
  <c r="G248" i="5"/>
  <c r="G247" i="5"/>
  <c r="F247" i="5"/>
  <c r="E247" i="5"/>
  <c r="G246" i="5"/>
  <c r="G245" i="5"/>
  <c r="F245" i="5"/>
  <c r="E245" i="5"/>
  <c r="G244" i="5"/>
  <c r="G243" i="5"/>
  <c r="F243" i="5"/>
  <c r="E243" i="5"/>
  <c r="G242" i="5"/>
  <c r="G241" i="5"/>
  <c r="G240" i="5"/>
  <c r="G239" i="5"/>
  <c r="G238" i="5"/>
  <c r="G237" i="5"/>
  <c r="G236" i="5"/>
  <c r="G235" i="5"/>
  <c r="F234" i="5"/>
  <c r="G234" i="5" s="1"/>
  <c r="E234" i="5"/>
  <c r="E253" i="5" s="1"/>
  <c r="G233" i="5"/>
  <c r="G232" i="5"/>
  <c r="G231" i="5"/>
  <c r="G229" i="5"/>
  <c r="F228" i="5"/>
  <c r="E228" i="5"/>
  <c r="G228" i="5" s="1"/>
  <c r="G227" i="5"/>
  <c r="F226" i="5"/>
  <c r="E226" i="5"/>
  <c r="G226" i="5" s="1"/>
  <c r="G225" i="5"/>
  <c r="F224" i="5"/>
  <c r="E224" i="5"/>
  <c r="E230" i="5" s="1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F211" i="5"/>
  <c r="E211" i="5"/>
  <c r="G210" i="5"/>
  <c r="G209" i="5"/>
  <c r="F209" i="5"/>
  <c r="F230" i="5" s="1"/>
  <c r="E209" i="5"/>
  <c r="G208" i="5"/>
  <c r="G207" i="5"/>
  <c r="G206" i="5"/>
  <c r="G205" i="5"/>
  <c r="G204" i="5"/>
  <c r="G203" i="5"/>
  <c r="G200" i="5"/>
  <c r="G199" i="5"/>
  <c r="F198" i="5"/>
  <c r="E198" i="5"/>
  <c r="G198" i="5" s="1"/>
  <c r="G197" i="5"/>
  <c r="G196" i="5"/>
  <c r="G195" i="5"/>
  <c r="G194" i="5"/>
  <c r="G193" i="5"/>
  <c r="G192" i="5"/>
  <c r="G191" i="5"/>
  <c r="G190" i="5"/>
  <c r="G189" i="5"/>
  <c r="F188" i="5"/>
  <c r="E188" i="5"/>
  <c r="G188" i="5" s="1"/>
  <c r="G187" i="5"/>
  <c r="G186" i="5"/>
  <c r="F185" i="5"/>
  <c r="F201" i="5" s="1"/>
  <c r="E185" i="5"/>
  <c r="E201" i="5" s="1"/>
  <c r="G201" i="5" s="1"/>
  <c r="G183" i="5"/>
  <c r="G182" i="5"/>
  <c r="G181" i="5"/>
  <c r="G180" i="5"/>
  <c r="G179" i="5"/>
  <c r="G178" i="5"/>
  <c r="G177" i="5"/>
  <c r="G176" i="5"/>
  <c r="G175" i="5"/>
  <c r="F174" i="5"/>
  <c r="E174" i="5"/>
  <c r="G174" i="5" s="1"/>
  <c r="G173" i="5"/>
  <c r="G172" i="5"/>
  <c r="F171" i="5"/>
  <c r="E171" i="5"/>
  <c r="G171" i="5" s="1"/>
  <c r="G170" i="5"/>
  <c r="G169" i="5"/>
  <c r="F168" i="5"/>
  <c r="G168" i="5" s="1"/>
  <c r="E168" i="5"/>
  <c r="G167" i="5"/>
  <c r="G166" i="5"/>
  <c r="G165" i="5"/>
  <c r="F165" i="5"/>
  <c r="F184" i="5" s="1"/>
  <c r="F202" i="5" s="1"/>
  <c r="E165" i="5"/>
  <c r="E184" i="5" s="1"/>
  <c r="G162" i="5"/>
  <c r="G161" i="5"/>
  <c r="G160" i="5"/>
  <c r="G159" i="5"/>
  <c r="F158" i="5"/>
  <c r="E158" i="5"/>
  <c r="G158" i="5" s="1"/>
  <c r="G157" i="5"/>
  <c r="F156" i="5"/>
  <c r="E156" i="5"/>
  <c r="G156" i="5" s="1"/>
  <c r="G155" i="5"/>
  <c r="G154" i="5"/>
  <c r="F153" i="5"/>
  <c r="E153" i="5"/>
  <c r="G153" i="5" s="1"/>
  <c r="G152" i="5"/>
  <c r="G151" i="5"/>
  <c r="F150" i="5"/>
  <c r="G150" i="5" s="1"/>
  <c r="E150" i="5"/>
  <c r="G149" i="5"/>
  <c r="F148" i="5"/>
  <c r="G148" i="5" s="1"/>
  <c r="E148" i="5"/>
  <c r="G147" i="5"/>
  <c r="G146" i="5"/>
  <c r="G145" i="5"/>
  <c r="F144" i="5"/>
  <c r="F143" i="5" s="1"/>
  <c r="E144" i="5"/>
  <c r="E143" i="5" s="1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F120" i="5"/>
  <c r="E120" i="5"/>
  <c r="G120" i="5" s="1"/>
  <c r="G119" i="5"/>
  <c r="G118" i="5"/>
  <c r="G117" i="5"/>
  <c r="G116" i="5"/>
  <c r="G115" i="5"/>
  <c r="G114" i="5"/>
  <c r="G113" i="5"/>
  <c r="G112" i="5"/>
  <c r="G111" i="5"/>
  <c r="G110" i="5"/>
  <c r="F109" i="5"/>
  <c r="F88" i="5" s="1"/>
  <c r="E109" i="5"/>
  <c r="G109" i="5" s="1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E88" i="5"/>
  <c r="G88" i="5" s="1"/>
  <c r="G87" i="5"/>
  <c r="G86" i="5"/>
  <c r="G85" i="5"/>
  <c r="G84" i="5"/>
  <c r="G83" i="5"/>
  <c r="G82" i="5"/>
  <c r="F81" i="5"/>
  <c r="E81" i="5"/>
  <c r="G81" i="5" s="1"/>
  <c r="G79" i="5"/>
  <c r="G78" i="5"/>
  <c r="G77" i="5"/>
  <c r="G76" i="5"/>
  <c r="F76" i="5"/>
  <c r="E76" i="5"/>
  <c r="G75" i="5"/>
  <c r="G74" i="5"/>
  <c r="G73" i="5"/>
  <c r="F73" i="5"/>
  <c r="E73" i="5"/>
  <c r="G72" i="5"/>
  <c r="G71" i="5"/>
  <c r="F71" i="5"/>
  <c r="E71" i="5"/>
  <c r="G70" i="5"/>
  <c r="G69" i="5"/>
  <c r="F69" i="5"/>
  <c r="E69" i="5"/>
  <c r="G68" i="5"/>
  <c r="G67" i="5"/>
  <c r="G66" i="5"/>
  <c r="G65" i="5"/>
  <c r="G64" i="5"/>
  <c r="G63" i="5"/>
  <c r="G62" i="5"/>
  <c r="G61" i="5"/>
  <c r="G60" i="5"/>
  <c r="G59" i="5"/>
  <c r="F58" i="5"/>
  <c r="F57" i="5" s="1"/>
  <c r="E58" i="5"/>
  <c r="E57" i="5" s="1"/>
  <c r="G56" i="5"/>
  <c r="G55" i="5"/>
  <c r="G54" i="5"/>
  <c r="G53" i="5"/>
  <c r="G52" i="5"/>
  <c r="G51" i="5"/>
  <c r="F50" i="5"/>
  <c r="E50" i="5"/>
  <c r="E37" i="5" s="1"/>
  <c r="G37" i="5" s="1"/>
  <c r="G49" i="5"/>
  <c r="G48" i="5"/>
  <c r="F47" i="5"/>
  <c r="E47" i="5"/>
  <c r="G47" i="5" s="1"/>
  <c r="G46" i="5"/>
  <c r="G45" i="5"/>
  <c r="G44" i="5"/>
  <c r="G43" i="5"/>
  <c r="G42" i="5"/>
  <c r="G41" i="5"/>
  <c r="G40" i="5"/>
  <c r="G39" i="5"/>
  <c r="G38" i="5"/>
  <c r="F37" i="5"/>
  <c r="G36" i="5"/>
  <c r="G35" i="5"/>
  <c r="G34" i="5"/>
  <c r="G33" i="5"/>
  <c r="G32" i="5"/>
  <c r="G31" i="5"/>
  <c r="G30" i="5"/>
  <c r="F30" i="5"/>
  <c r="E30" i="5"/>
  <c r="G29" i="5"/>
  <c r="G28" i="5"/>
  <c r="G27" i="5"/>
  <c r="G26" i="5"/>
  <c r="F25" i="5"/>
  <c r="E25" i="5"/>
  <c r="G25" i="5" s="1"/>
  <c r="G24" i="5"/>
  <c r="G23" i="5"/>
  <c r="G22" i="5"/>
  <c r="G21" i="5"/>
  <c r="G20" i="5"/>
  <c r="F19" i="5"/>
  <c r="E19" i="5"/>
  <c r="G19" i="5" s="1"/>
  <c r="G18" i="5"/>
  <c r="G17" i="5"/>
  <c r="G16" i="5"/>
  <c r="G15" i="5"/>
  <c r="G14" i="5"/>
  <c r="G13" i="5"/>
  <c r="G12" i="5"/>
  <c r="G11" i="5"/>
  <c r="F10" i="5"/>
  <c r="F9" i="5" s="1"/>
  <c r="E10" i="5"/>
  <c r="E9" i="5" s="1"/>
  <c r="G8" i="5"/>
  <c r="G7" i="5"/>
  <c r="F6" i="5"/>
  <c r="F80" i="5" s="1"/>
  <c r="E6" i="5"/>
  <c r="G258" i="4"/>
  <c r="G255" i="4"/>
  <c r="G252" i="4"/>
  <c r="G251" i="4"/>
  <c r="G250" i="4"/>
  <c r="G249" i="4"/>
  <c r="G248" i="4"/>
  <c r="G247" i="4"/>
  <c r="F247" i="4"/>
  <c r="E247" i="4"/>
  <c r="G246" i="4"/>
  <c r="G245" i="4"/>
  <c r="F245" i="4"/>
  <c r="E245" i="4"/>
  <c r="G244" i="4"/>
  <c r="G243" i="4"/>
  <c r="F243" i="4"/>
  <c r="E243" i="4"/>
  <c r="G242" i="4"/>
  <c r="G241" i="4"/>
  <c r="G240" i="4"/>
  <c r="G239" i="4"/>
  <c r="G238" i="4"/>
  <c r="G237" i="4"/>
  <c r="G236" i="4"/>
  <c r="G235" i="4"/>
  <c r="F234" i="4"/>
  <c r="F253" i="4" s="1"/>
  <c r="E234" i="4"/>
  <c r="G234" i="4" s="1"/>
  <c r="G233" i="4"/>
  <c r="G232" i="4"/>
  <c r="G231" i="4"/>
  <c r="G229" i="4"/>
  <c r="G228" i="4"/>
  <c r="F228" i="4"/>
  <c r="E228" i="4"/>
  <c r="G227" i="4"/>
  <c r="G226" i="4"/>
  <c r="F226" i="4"/>
  <c r="E226" i="4"/>
  <c r="G225" i="4"/>
  <c r="G224" i="4"/>
  <c r="F224" i="4"/>
  <c r="E224" i="4"/>
  <c r="E230" i="4" s="1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F211" i="4"/>
  <c r="E211" i="4"/>
  <c r="G210" i="4"/>
  <c r="G209" i="4"/>
  <c r="F209" i="4"/>
  <c r="F230" i="4" s="1"/>
  <c r="E209" i="4"/>
  <c r="G208" i="4"/>
  <c r="G207" i="4"/>
  <c r="G206" i="4"/>
  <c r="G205" i="4"/>
  <c r="G204" i="4"/>
  <c r="G203" i="4"/>
  <c r="F201" i="4"/>
  <c r="G200" i="4"/>
  <c r="G199" i="4"/>
  <c r="G198" i="4"/>
  <c r="F198" i="4"/>
  <c r="E198" i="4"/>
  <c r="G197" i="4"/>
  <c r="G196" i="4"/>
  <c r="G195" i="4"/>
  <c r="G194" i="4"/>
  <c r="G193" i="4"/>
  <c r="G192" i="4"/>
  <c r="G191" i="4"/>
  <c r="G190" i="4"/>
  <c r="G189" i="4"/>
  <c r="G188" i="4"/>
  <c r="F188" i="4"/>
  <c r="E188" i="4"/>
  <c r="G187" i="4"/>
  <c r="G186" i="4"/>
  <c r="F185" i="4"/>
  <c r="E185" i="4"/>
  <c r="E201" i="4" s="1"/>
  <c r="G201" i="4" s="1"/>
  <c r="G183" i="4"/>
  <c r="G182" i="4"/>
  <c r="G181" i="4"/>
  <c r="G180" i="4"/>
  <c r="G179" i="4"/>
  <c r="G178" i="4"/>
  <c r="G177" i="4"/>
  <c r="G176" i="4"/>
  <c r="G175" i="4"/>
  <c r="G174" i="4"/>
  <c r="F174" i="4"/>
  <c r="E174" i="4"/>
  <c r="G173" i="4"/>
  <c r="G172" i="4"/>
  <c r="F171" i="4"/>
  <c r="E171" i="4"/>
  <c r="G171" i="4" s="1"/>
  <c r="G170" i="4"/>
  <c r="G169" i="4"/>
  <c r="F168" i="4"/>
  <c r="E168" i="4"/>
  <c r="E184" i="4" s="1"/>
  <c r="G167" i="4"/>
  <c r="G166" i="4"/>
  <c r="G165" i="4"/>
  <c r="F165" i="4"/>
  <c r="F184" i="4" s="1"/>
  <c r="F202" i="4" s="1"/>
  <c r="E165" i="4"/>
  <c r="G162" i="4"/>
  <c r="G161" i="4"/>
  <c r="G160" i="4"/>
  <c r="G159" i="4"/>
  <c r="G158" i="4"/>
  <c r="F158" i="4"/>
  <c r="E158" i="4"/>
  <c r="G157" i="4"/>
  <c r="G156" i="4"/>
  <c r="F156" i="4"/>
  <c r="E156" i="4"/>
  <c r="G155" i="4"/>
  <c r="G154" i="4"/>
  <c r="F153" i="4"/>
  <c r="E153" i="4"/>
  <c r="G153" i="4" s="1"/>
  <c r="G152" i="4"/>
  <c r="G151" i="4"/>
  <c r="F150" i="4"/>
  <c r="E150" i="4"/>
  <c r="G150" i="4" s="1"/>
  <c r="G149" i="4"/>
  <c r="F148" i="4"/>
  <c r="E148" i="4"/>
  <c r="G148" i="4" s="1"/>
  <c r="G147" i="4"/>
  <c r="G146" i="4"/>
  <c r="G145" i="4"/>
  <c r="G144" i="4"/>
  <c r="F144" i="4"/>
  <c r="E144" i="4"/>
  <c r="E143" i="4" s="1"/>
  <c r="G143" i="4" s="1"/>
  <c r="F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F120" i="4"/>
  <c r="E120" i="4"/>
  <c r="G119" i="4"/>
  <c r="G118" i="4"/>
  <c r="G117" i="4"/>
  <c r="G116" i="4"/>
  <c r="G115" i="4"/>
  <c r="G114" i="4"/>
  <c r="G113" i="4"/>
  <c r="G112" i="4"/>
  <c r="G111" i="4"/>
  <c r="G110" i="4"/>
  <c r="F109" i="4"/>
  <c r="F88" i="4" s="1"/>
  <c r="E109" i="4"/>
  <c r="E88" i="4" s="1"/>
  <c r="G88" i="4" s="1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7" i="4"/>
  <c r="G86" i="4"/>
  <c r="G85" i="4"/>
  <c r="G84" i="4"/>
  <c r="G83" i="4"/>
  <c r="G82" i="4"/>
  <c r="F81" i="4"/>
  <c r="F163" i="4" s="1"/>
  <c r="E81" i="4"/>
  <c r="G79" i="4"/>
  <c r="G78" i="4"/>
  <c r="G77" i="4"/>
  <c r="F76" i="4"/>
  <c r="G76" i="4" s="1"/>
  <c r="E76" i="4"/>
  <c r="G75" i="4"/>
  <c r="G74" i="4"/>
  <c r="G73" i="4"/>
  <c r="F73" i="4"/>
  <c r="E73" i="4"/>
  <c r="G72" i="4"/>
  <c r="G71" i="4"/>
  <c r="F71" i="4"/>
  <c r="E71" i="4"/>
  <c r="G70" i="4"/>
  <c r="G69" i="4"/>
  <c r="F69" i="4"/>
  <c r="E69" i="4"/>
  <c r="G68" i="4"/>
  <c r="G67" i="4"/>
  <c r="G66" i="4"/>
  <c r="G65" i="4"/>
  <c r="G64" i="4"/>
  <c r="G63" i="4"/>
  <c r="G62" i="4"/>
  <c r="G61" i="4"/>
  <c r="G60" i="4"/>
  <c r="G59" i="4"/>
  <c r="F58" i="4"/>
  <c r="E58" i="4"/>
  <c r="G58" i="4" s="1"/>
  <c r="F57" i="4"/>
  <c r="G56" i="4"/>
  <c r="G55" i="4"/>
  <c r="G54" i="4"/>
  <c r="G53" i="4"/>
  <c r="G52" i="4"/>
  <c r="G51" i="4"/>
  <c r="F50" i="4"/>
  <c r="E50" i="4"/>
  <c r="G50" i="4" s="1"/>
  <c r="G49" i="4"/>
  <c r="G48" i="4"/>
  <c r="F47" i="4"/>
  <c r="E47" i="4"/>
  <c r="G47" i="4" s="1"/>
  <c r="G46" i="4"/>
  <c r="G45" i="4"/>
  <c r="G44" i="4"/>
  <c r="G43" i="4"/>
  <c r="G42" i="4"/>
  <c r="G41" i="4"/>
  <c r="G40" i="4"/>
  <c r="G39" i="4"/>
  <c r="G38" i="4"/>
  <c r="F37" i="4"/>
  <c r="E37" i="4"/>
  <c r="G37" i="4" s="1"/>
  <c r="G36" i="4"/>
  <c r="G35" i="4"/>
  <c r="G34" i="4"/>
  <c r="G33" i="4"/>
  <c r="G32" i="4"/>
  <c r="G31" i="4"/>
  <c r="F30" i="4"/>
  <c r="G30" i="4" s="1"/>
  <c r="E30" i="4"/>
  <c r="G29" i="4"/>
  <c r="G28" i="4"/>
  <c r="G27" i="4"/>
  <c r="G26" i="4"/>
  <c r="F25" i="4"/>
  <c r="E25" i="4"/>
  <c r="G25" i="4" s="1"/>
  <c r="G24" i="4"/>
  <c r="G23" i="4"/>
  <c r="G22" i="4"/>
  <c r="G21" i="4"/>
  <c r="G20" i="4"/>
  <c r="F19" i="4"/>
  <c r="F9" i="4" s="1"/>
  <c r="E19" i="4"/>
  <c r="G19" i="4" s="1"/>
  <c r="G18" i="4"/>
  <c r="G17" i="4"/>
  <c r="G16" i="4"/>
  <c r="G15" i="4"/>
  <c r="G14" i="4"/>
  <c r="G13" i="4"/>
  <c r="G12" i="4"/>
  <c r="G11" i="4"/>
  <c r="F10" i="4"/>
  <c r="E10" i="4"/>
  <c r="G10" i="4" s="1"/>
  <c r="G8" i="4"/>
  <c r="G7" i="4"/>
  <c r="F6" i="4"/>
  <c r="E6" i="4"/>
  <c r="G258" i="3"/>
  <c r="G255" i="3"/>
  <c r="G252" i="3"/>
  <c r="G251" i="3"/>
  <c r="G250" i="3"/>
  <c r="G249" i="3"/>
  <c r="G248" i="3"/>
  <c r="F247" i="3"/>
  <c r="G247" i="3" s="1"/>
  <c r="E247" i="3"/>
  <c r="G246" i="3"/>
  <c r="F245" i="3"/>
  <c r="G245" i="3" s="1"/>
  <c r="E245" i="3"/>
  <c r="G244" i="3"/>
  <c r="F243" i="3"/>
  <c r="G243" i="3" s="1"/>
  <c r="E243" i="3"/>
  <c r="G242" i="3"/>
  <c r="G241" i="3"/>
  <c r="G240" i="3"/>
  <c r="G239" i="3"/>
  <c r="G238" i="3"/>
  <c r="G237" i="3"/>
  <c r="G236" i="3"/>
  <c r="G235" i="3"/>
  <c r="F234" i="3"/>
  <c r="F253" i="3" s="1"/>
  <c r="E234" i="3"/>
  <c r="E253" i="3" s="1"/>
  <c r="G253" i="3" s="1"/>
  <c r="G233" i="3"/>
  <c r="G232" i="3"/>
  <c r="G231" i="3"/>
  <c r="G229" i="3"/>
  <c r="G228" i="3"/>
  <c r="F228" i="3"/>
  <c r="E228" i="3"/>
  <c r="G227" i="3"/>
  <c r="G226" i="3"/>
  <c r="F226" i="3"/>
  <c r="E226" i="3"/>
  <c r="G225" i="3"/>
  <c r="G224" i="3"/>
  <c r="F224" i="3"/>
  <c r="E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F211" i="3"/>
  <c r="G211" i="3" s="1"/>
  <c r="E211" i="3"/>
  <c r="G210" i="3"/>
  <c r="F209" i="3"/>
  <c r="G209" i="3" s="1"/>
  <c r="E209" i="3"/>
  <c r="E230" i="3" s="1"/>
  <c r="G208" i="3"/>
  <c r="G207" i="3"/>
  <c r="G206" i="3"/>
  <c r="G205" i="3"/>
  <c r="G204" i="3"/>
  <c r="G203" i="3"/>
  <c r="F201" i="3"/>
  <c r="G200" i="3"/>
  <c r="G199" i="3"/>
  <c r="G198" i="3"/>
  <c r="F198" i="3"/>
  <c r="E198" i="3"/>
  <c r="G197" i="3"/>
  <c r="G196" i="3"/>
  <c r="G195" i="3"/>
  <c r="G194" i="3"/>
  <c r="G193" i="3"/>
  <c r="G192" i="3"/>
  <c r="G191" i="3"/>
  <c r="G190" i="3"/>
  <c r="G189" i="3"/>
  <c r="G188" i="3"/>
  <c r="F188" i="3"/>
  <c r="E188" i="3"/>
  <c r="G187" i="3"/>
  <c r="G186" i="3"/>
  <c r="F185" i="3"/>
  <c r="E185" i="3"/>
  <c r="E201" i="3" s="1"/>
  <c r="G201" i="3" s="1"/>
  <c r="G183" i="3"/>
  <c r="G182" i="3"/>
  <c r="G181" i="3"/>
  <c r="G180" i="3"/>
  <c r="G179" i="3"/>
  <c r="G178" i="3"/>
  <c r="G177" i="3"/>
  <c r="G176" i="3"/>
  <c r="G175" i="3"/>
  <c r="G174" i="3"/>
  <c r="F174" i="3"/>
  <c r="E174" i="3"/>
  <c r="G173" i="3"/>
  <c r="G172" i="3"/>
  <c r="F171" i="3"/>
  <c r="E171" i="3"/>
  <c r="G171" i="3" s="1"/>
  <c r="G170" i="3"/>
  <c r="G169" i="3"/>
  <c r="F168" i="3"/>
  <c r="E168" i="3"/>
  <c r="G168" i="3" s="1"/>
  <c r="G167" i="3"/>
  <c r="G166" i="3"/>
  <c r="F165" i="3"/>
  <c r="G165" i="3" s="1"/>
  <c r="E165" i="3"/>
  <c r="E184" i="3" s="1"/>
  <c r="G162" i="3"/>
  <c r="G161" i="3"/>
  <c r="G160" i="3"/>
  <c r="G159" i="3"/>
  <c r="G158" i="3"/>
  <c r="F158" i="3"/>
  <c r="E158" i="3"/>
  <c r="G157" i="3"/>
  <c r="G156" i="3"/>
  <c r="F156" i="3"/>
  <c r="E156" i="3"/>
  <c r="G155" i="3"/>
  <c r="G154" i="3"/>
  <c r="F153" i="3"/>
  <c r="E153" i="3"/>
  <c r="G153" i="3" s="1"/>
  <c r="G152" i="3"/>
  <c r="G151" i="3"/>
  <c r="F150" i="3"/>
  <c r="E150" i="3"/>
  <c r="G150" i="3" s="1"/>
  <c r="G149" i="3"/>
  <c r="F148" i="3"/>
  <c r="E148" i="3"/>
  <c r="G148" i="3" s="1"/>
  <c r="G147" i="3"/>
  <c r="G146" i="3"/>
  <c r="G145" i="3"/>
  <c r="G144" i="3"/>
  <c r="F144" i="3"/>
  <c r="E144" i="3"/>
  <c r="F143" i="3"/>
  <c r="G143" i="3" s="1"/>
  <c r="E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F120" i="3"/>
  <c r="E120" i="3"/>
  <c r="G119" i="3"/>
  <c r="G118" i="3"/>
  <c r="G117" i="3"/>
  <c r="G116" i="3"/>
  <c r="G115" i="3"/>
  <c r="G114" i="3"/>
  <c r="G113" i="3"/>
  <c r="G112" i="3"/>
  <c r="G111" i="3"/>
  <c r="G110" i="3"/>
  <c r="F109" i="3"/>
  <c r="G109" i="3" s="1"/>
  <c r="E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F88" i="3"/>
  <c r="E88" i="3"/>
  <c r="G88" i="3" s="1"/>
  <c r="G87" i="3"/>
  <c r="G86" i="3"/>
  <c r="G85" i="3"/>
  <c r="G84" i="3"/>
  <c r="G83" i="3"/>
  <c r="G82" i="3"/>
  <c r="F81" i="3"/>
  <c r="G81" i="3" s="1"/>
  <c r="E81" i="3"/>
  <c r="E163" i="3" s="1"/>
  <c r="G79" i="3"/>
  <c r="G78" i="3"/>
  <c r="G77" i="3"/>
  <c r="G76" i="3"/>
  <c r="F76" i="3"/>
  <c r="E76" i="3"/>
  <c r="G75" i="3"/>
  <c r="G74" i="3"/>
  <c r="F73" i="3"/>
  <c r="E73" i="3"/>
  <c r="G73" i="3" s="1"/>
  <c r="G72" i="3"/>
  <c r="F71" i="3"/>
  <c r="E71" i="3"/>
  <c r="G71" i="3" s="1"/>
  <c r="G70" i="3"/>
  <c r="F69" i="3"/>
  <c r="E69" i="3"/>
  <c r="G69" i="3" s="1"/>
  <c r="G68" i="3"/>
  <c r="G67" i="3"/>
  <c r="G66" i="3"/>
  <c r="G65" i="3"/>
  <c r="G64" i="3"/>
  <c r="G63" i="3"/>
  <c r="G62" i="3"/>
  <c r="G61" i="3"/>
  <c r="G60" i="3"/>
  <c r="G59" i="3"/>
  <c r="F58" i="3"/>
  <c r="F57" i="3" s="1"/>
  <c r="E58" i="3"/>
  <c r="G58" i="3" s="1"/>
  <c r="G56" i="3"/>
  <c r="G55" i="3"/>
  <c r="G54" i="3"/>
  <c r="G53" i="3"/>
  <c r="G52" i="3"/>
  <c r="G51" i="3"/>
  <c r="F50" i="3"/>
  <c r="E50" i="3"/>
  <c r="E37" i="3" s="1"/>
  <c r="G37" i="3" s="1"/>
  <c r="G49" i="3"/>
  <c r="G48" i="3"/>
  <c r="F47" i="3"/>
  <c r="G47" i="3" s="1"/>
  <c r="E47" i="3"/>
  <c r="G46" i="3"/>
  <c r="G45" i="3"/>
  <c r="G44" i="3"/>
  <c r="G43" i="3"/>
  <c r="G42" i="3"/>
  <c r="G41" i="3"/>
  <c r="G40" i="3"/>
  <c r="G39" i="3"/>
  <c r="G38" i="3"/>
  <c r="F37" i="3"/>
  <c r="G36" i="3"/>
  <c r="G35" i="3"/>
  <c r="G34" i="3"/>
  <c r="G33" i="3"/>
  <c r="G32" i="3"/>
  <c r="G31" i="3"/>
  <c r="G30" i="3"/>
  <c r="F30" i="3"/>
  <c r="E30" i="3"/>
  <c r="G29" i="3"/>
  <c r="G28" i="3"/>
  <c r="G27" i="3"/>
  <c r="G26" i="3"/>
  <c r="F25" i="3"/>
  <c r="G25" i="3" s="1"/>
  <c r="E25" i="3"/>
  <c r="G24" i="3"/>
  <c r="G23" i="3"/>
  <c r="G22" i="3"/>
  <c r="G21" i="3"/>
  <c r="G20" i="3"/>
  <c r="F19" i="3"/>
  <c r="G19" i="3" s="1"/>
  <c r="E19" i="3"/>
  <c r="G18" i="3"/>
  <c r="G17" i="3"/>
  <c r="G16" i="3"/>
  <c r="G15" i="3"/>
  <c r="G14" i="3"/>
  <c r="G13" i="3"/>
  <c r="G12" i="3"/>
  <c r="G11" i="3"/>
  <c r="F10" i="3"/>
  <c r="E10" i="3"/>
  <c r="G10" i="3" s="1"/>
  <c r="E9" i="3"/>
  <c r="G8" i="3"/>
  <c r="G7" i="3"/>
  <c r="F6" i="3"/>
  <c r="E6" i="3"/>
  <c r="G258" i="2"/>
  <c r="G255" i="2"/>
  <c r="G252" i="2"/>
  <c r="G251" i="2"/>
  <c r="G250" i="2"/>
  <c r="G249" i="2"/>
  <c r="G248" i="2"/>
  <c r="G247" i="2"/>
  <c r="F247" i="2"/>
  <c r="E247" i="2"/>
  <c r="G246" i="2"/>
  <c r="G245" i="2"/>
  <c r="F245" i="2"/>
  <c r="E245" i="2"/>
  <c r="G244" i="2"/>
  <c r="G243" i="2"/>
  <c r="F243" i="2"/>
  <c r="E243" i="2"/>
  <c r="E253" i="2" s="1"/>
  <c r="G253" i="2" s="1"/>
  <c r="G242" i="2"/>
  <c r="G241" i="2"/>
  <c r="G240" i="2"/>
  <c r="G239" i="2"/>
  <c r="G238" i="2"/>
  <c r="G237" i="2"/>
  <c r="G236" i="2"/>
  <c r="G235" i="2"/>
  <c r="F234" i="2"/>
  <c r="F253" i="2" s="1"/>
  <c r="E234" i="2"/>
  <c r="G233" i="2"/>
  <c r="G232" i="2"/>
  <c r="G231" i="2"/>
  <c r="G229" i="2"/>
  <c r="F228" i="2"/>
  <c r="E228" i="2"/>
  <c r="G228" i="2" s="1"/>
  <c r="G227" i="2"/>
  <c r="F226" i="2"/>
  <c r="E226" i="2"/>
  <c r="G226" i="2" s="1"/>
  <c r="G225" i="2"/>
  <c r="F224" i="2"/>
  <c r="F230" i="2" s="1"/>
  <c r="F254" i="2" s="1"/>
  <c r="E224" i="2"/>
  <c r="G224" i="2" s="1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F211" i="2"/>
  <c r="E211" i="2"/>
  <c r="G210" i="2"/>
  <c r="G209" i="2"/>
  <c r="F209" i="2"/>
  <c r="E209" i="2"/>
  <c r="E230" i="2" s="1"/>
  <c r="G208" i="2"/>
  <c r="G207" i="2"/>
  <c r="G206" i="2"/>
  <c r="G205" i="2"/>
  <c r="G204" i="2"/>
  <c r="G203" i="2"/>
  <c r="G200" i="2"/>
  <c r="G199" i="2"/>
  <c r="F198" i="2"/>
  <c r="E198" i="2"/>
  <c r="G198" i="2" s="1"/>
  <c r="G197" i="2"/>
  <c r="G196" i="2"/>
  <c r="G195" i="2"/>
  <c r="G194" i="2"/>
  <c r="G193" i="2"/>
  <c r="G192" i="2"/>
  <c r="G191" i="2"/>
  <c r="G190" i="2"/>
  <c r="G189" i="2"/>
  <c r="F188" i="2"/>
  <c r="E188" i="2"/>
  <c r="G188" i="2" s="1"/>
  <c r="G187" i="2"/>
  <c r="G186" i="2"/>
  <c r="F185" i="2"/>
  <c r="F201" i="2" s="1"/>
  <c r="E185" i="2"/>
  <c r="E201" i="2" s="1"/>
  <c r="G201" i="2" s="1"/>
  <c r="G183" i="2"/>
  <c r="G182" i="2"/>
  <c r="G181" i="2"/>
  <c r="G180" i="2"/>
  <c r="G179" i="2"/>
  <c r="G178" i="2"/>
  <c r="G177" i="2"/>
  <c r="G176" i="2"/>
  <c r="G175" i="2"/>
  <c r="F174" i="2"/>
  <c r="E174" i="2"/>
  <c r="G174" i="2" s="1"/>
  <c r="G173" i="2"/>
  <c r="G172" i="2"/>
  <c r="F171" i="2"/>
  <c r="E171" i="2"/>
  <c r="G171" i="2" s="1"/>
  <c r="G170" i="2"/>
  <c r="G169" i="2"/>
  <c r="F168" i="2"/>
  <c r="F184" i="2" s="1"/>
  <c r="F202" i="2" s="1"/>
  <c r="E168" i="2"/>
  <c r="G167" i="2"/>
  <c r="G166" i="2"/>
  <c r="G165" i="2"/>
  <c r="F165" i="2"/>
  <c r="E165" i="2"/>
  <c r="E184" i="2" s="1"/>
  <c r="G162" i="2"/>
  <c r="G161" i="2"/>
  <c r="G160" i="2"/>
  <c r="G159" i="2"/>
  <c r="F158" i="2"/>
  <c r="E158" i="2"/>
  <c r="G158" i="2" s="1"/>
  <c r="G157" i="2"/>
  <c r="F156" i="2"/>
  <c r="E156" i="2"/>
  <c r="G156" i="2" s="1"/>
  <c r="G155" i="2"/>
  <c r="G154" i="2"/>
  <c r="F153" i="2"/>
  <c r="E153" i="2"/>
  <c r="G153" i="2" s="1"/>
  <c r="G152" i="2"/>
  <c r="G151" i="2"/>
  <c r="F150" i="2"/>
  <c r="G150" i="2" s="1"/>
  <c r="E150" i="2"/>
  <c r="G149" i="2"/>
  <c r="F148" i="2"/>
  <c r="G148" i="2" s="1"/>
  <c r="E148" i="2"/>
  <c r="G147" i="2"/>
  <c r="G146" i="2"/>
  <c r="G145" i="2"/>
  <c r="F144" i="2"/>
  <c r="F143" i="2" s="1"/>
  <c r="G143" i="2" s="1"/>
  <c r="E144" i="2"/>
  <c r="G144" i="2" s="1"/>
  <c r="E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F120" i="2"/>
  <c r="E120" i="2"/>
  <c r="G120" i="2" s="1"/>
  <c r="G119" i="2"/>
  <c r="G118" i="2"/>
  <c r="G117" i="2"/>
  <c r="G116" i="2"/>
  <c r="G115" i="2"/>
  <c r="G114" i="2"/>
  <c r="G113" i="2"/>
  <c r="G112" i="2"/>
  <c r="G111" i="2"/>
  <c r="G110" i="2"/>
  <c r="F109" i="2"/>
  <c r="E109" i="2"/>
  <c r="G109" i="2" s="1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F88" i="2"/>
  <c r="G87" i="2"/>
  <c r="G86" i="2"/>
  <c r="G85" i="2"/>
  <c r="G84" i="2"/>
  <c r="G83" i="2"/>
  <c r="G82" i="2"/>
  <c r="F81" i="2"/>
  <c r="E81" i="2"/>
  <c r="G81" i="2" s="1"/>
  <c r="G79" i="2"/>
  <c r="G78" i="2"/>
  <c r="G77" i="2"/>
  <c r="F76" i="2"/>
  <c r="G76" i="2" s="1"/>
  <c r="E76" i="2"/>
  <c r="G75" i="2"/>
  <c r="G74" i="2"/>
  <c r="G73" i="2"/>
  <c r="F73" i="2"/>
  <c r="E73" i="2"/>
  <c r="G72" i="2"/>
  <c r="G71" i="2"/>
  <c r="F71" i="2"/>
  <c r="E71" i="2"/>
  <c r="G70" i="2"/>
  <c r="G69" i="2"/>
  <c r="F69" i="2"/>
  <c r="E69" i="2"/>
  <c r="G68" i="2"/>
  <c r="G67" i="2"/>
  <c r="G66" i="2"/>
  <c r="G65" i="2"/>
  <c r="G64" i="2"/>
  <c r="G63" i="2"/>
  <c r="G62" i="2"/>
  <c r="G61" i="2"/>
  <c r="G60" i="2"/>
  <c r="G59" i="2"/>
  <c r="F58" i="2"/>
  <c r="F57" i="2" s="1"/>
  <c r="G57" i="2" s="1"/>
  <c r="E58" i="2"/>
  <c r="G58" i="2" s="1"/>
  <c r="E57" i="2"/>
  <c r="G56" i="2"/>
  <c r="G55" i="2"/>
  <c r="G54" i="2"/>
  <c r="G53" i="2"/>
  <c r="G52" i="2"/>
  <c r="G51" i="2"/>
  <c r="F50" i="2"/>
  <c r="F37" i="2" s="1"/>
  <c r="E50" i="2"/>
  <c r="G50" i="2" s="1"/>
  <c r="G49" i="2"/>
  <c r="G48" i="2"/>
  <c r="F47" i="2"/>
  <c r="E47" i="2"/>
  <c r="G47" i="2" s="1"/>
  <c r="G46" i="2"/>
  <c r="G45" i="2"/>
  <c r="G44" i="2"/>
  <c r="G43" i="2"/>
  <c r="G42" i="2"/>
  <c r="G41" i="2"/>
  <c r="G40" i="2"/>
  <c r="G39" i="2"/>
  <c r="G38" i="2"/>
  <c r="E37" i="2"/>
  <c r="G37" i="2" s="1"/>
  <c r="G36" i="2"/>
  <c r="G35" i="2"/>
  <c r="G34" i="2"/>
  <c r="G33" i="2"/>
  <c r="G32" i="2"/>
  <c r="G31" i="2"/>
  <c r="F30" i="2"/>
  <c r="G30" i="2" s="1"/>
  <c r="E30" i="2"/>
  <c r="G29" i="2"/>
  <c r="G28" i="2"/>
  <c r="G27" i="2"/>
  <c r="G26" i="2"/>
  <c r="F25" i="2"/>
  <c r="E25" i="2"/>
  <c r="G25" i="2" s="1"/>
  <c r="G24" i="2"/>
  <c r="G23" i="2"/>
  <c r="G22" i="2"/>
  <c r="G21" i="2"/>
  <c r="G20" i="2"/>
  <c r="F19" i="2"/>
  <c r="E19" i="2"/>
  <c r="G19" i="2" s="1"/>
  <c r="G18" i="2"/>
  <c r="G17" i="2"/>
  <c r="G16" i="2"/>
  <c r="G15" i="2"/>
  <c r="G14" i="2"/>
  <c r="G13" i="2"/>
  <c r="G12" i="2"/>
  <c r="G11" i="2"/>
  <c r="F10" i="2"/>
  <c r="F9" i="2" s="1"/>
  <c r="E10" i="2"/>
  <c r="G10" i="2" s="1"/>
  <c r="G8" i="2"/>
  <c r="G7" i="2"/>
  <c r="F6" i="2"/>
  <c r="E6" i="2"/>
  <c r="G6" i="2" s="1"/>
  <c r="G258" i="1"/>
  <c r="G255" i="1"/>
  <c r="G252" i="1"/>
  <c r="G251" i="1"/>
  <c r="G250" i="1"/>
  <c r="G249" i="1"/>
  <c r="G248" i="1"/>
  <c r="F247" i="1"/>
  <c r="G247" i="1" s="1"/>
  <c r="E247" i="1"/>
  <c r="G246" i="1"/>
  <c r="F245" i="1"/>
  <c r="G245" i="1" s="1"/>
  <c r="E245" i="1"/>
  <c r="G244" i="1"/>
  <c r="F243" i="1"/>
  <c r="G243" i="1" s="1"/>
  <c r="E243" i="1"/>
  <c r="G242" i="1"/>
  <c r="G241" i="1"/>
  <c r="G240" i="1"/>
  <c r="G239" i="1"/>
  <c r="G238" i="1"/>
  <c r="G237" i="1"/>
  <c r="G236" i="1"/>
  <c r="G235" i="1"/>
  <c r="F234" i="1"/>
  <c r="E234" i="1"/>
  <c r="E253" i="1" s="1"/>
  <c r="G233" i="1"/>
  <c r="G232" i="1"/>
  <c r="G231" i="1"/>
  <c r="G229" i="1"/>
  <c r="G228" i="1"/>
  <c r="F228" i="1"/>
  <c r="E228" i="1"/>
  <c r="G227" i="1"/>
  <c r="G226" i="1"/>
  <c r="F226" i="1"/>
  <c r="E226" i="1"/>
  <c r="G225" i="1"/>
  <c r="G224" i="1"/>
  <c r="F224" i="1"/>
  <c r="E224" i="1"/>
  <c r="E230" i="1" s="1"/>
  <c r="G223" i="1"/>
  <c r="G222" i="1"/>
  <c r="G221" i="1"/>
  <c r="G220" i="1"/>
  <c r="G219" i="1"/>
  <c r="G218" i="1"/>
  <c r="G217" i="1"/>
  <c r="G216" i="1"/>
  <c r="G215" i="1"/>
  <c r="G214" i="1"/>
  <c r="G213" i="1"/>
  <c r="G212" i="1"/>
  <c r="F211" i="1"/>
  <c r="G211" i="1" s="1"/>
  <c r="E211" i="1"/>
  <c r="G210" i="1"/>
  <c r="F209" i="1"/>
  <c r="F230" i="1" s="1"/>
  <c r="E209" i="1"/>
  <c r="G208" i="1"/>
  <c r="G207" i="1"/>
  <c r="G206" i="1"/>
  <c r="G205" i="1"/>
  <c r="G204" i="1"/>
  <c r="G203" i="1"/>
  <c r="F201" i="1"/>
  <c r="G200" i="1"/>
  <c r="G199" i="1"/>
  <c r="G198" i="1"/>
  <c r="F198" i="1"/>
  <c r="E198" i="1"/>
  <c r="G197" i="1"/>
  <c r="G196" i="1"/>
  <c r="G195" i="1"/>
  <c r="G194" i="1"/>
  <c r="G193" i="1"/>
  <c r="G192" i="1"/>
  <c r="G191" i="1"/>
  <c r="G190" i="1"/>
  <c r="G189" i="1"/>
  <c r="G188" i="1"/>
  <c r="F188" i="1"/>
  <c r="E188" i="1"/>
  <c r="G187" i="1"/>
  <c r="G186" i="1"/>
  <c r="F185" i="1"/>
  <c r="E185" i="1"/>
  <c r="E201" i="1" s="1"/>
  <c r="G201" i="1" s="1"/>
  <c r="G183" i="1"/>
  <c r="G182" i="1"/>
  <c r="G181" i="1"/>
  <c r="G180" i="1"/>
  <c r="G179" i="1"/>
  <c r="G178" i="1"/>
  <c r="G177" i="1"/>
  <c r="G176" i="1"/>
  <c r="G175" i="1"/>
  <c r="G174" i="1"/>
  <c r="F174" i="1"/>
  <c r="E174" i="1"/>
  <c r="G173" i="1"/>
  <c r="G172" i="1"/>
  <c r="F171" i="1"/>
  <c r="E171" i="1"/>
  <c r="G171" i="1" s="1"/>
  <c r="G170" i="1"/>
  <c r="G169" i="1"/>
  <c r="F168" i="1"/>
  <c r="E168" i="1"/>
  <c r="E184" i="1" s="1"/>
  <c r="G167" i="1"/>
  <c r="G166" i="1"/>
  <c r="F165" i="1"/>
  <c r="F184" i="1" s="1"/>
  <c r="F202" i="1" s="1"/>
  <c r="E165" i="1"/>
  <c r="G165" i="1" s="1"/>
  <c r="G162" i="1"/>
  <c r="G161" i="1"/>
  <c r="G160" i="1"/>
  <c r="G159" i="1"/>
  <c r="G158" i="1"/>
  <c r="F158" i="1"/>
  <c r="E158" i="1"/>
  <c r="G157" i="1"/>
  <c r="G156" i="1"/>
  <c r="F156" i="1"/>
  <c r="E156" i="1"/>
  <c r="G155" i="1"/>
  <c r="G154" i="1"/>
  <c r="F153" i="1"/>
  <c r="E153" i="1"/>
  <c r="G153" i="1" s="1"/>
  <c r="G152" i="1"/>
  <c r="G151" i="1"/>
  <c r="F150" i="1"/>
  <c r="E150" i="1"/>
  <c r="G150" i="1" s="1"/>
  <c r="G149" i="1"/>
  <c r="F148" i="1"/>
  <c r="E148" i="1"/>
  <c r="G148" i="1" s="1"/>
  <c r="G147" i="1"/>
  <c r="G146" i="1"/>
  <c r="G145" i="1"/>
  <c r="G144" i="1"/>
  <c r="F144" i="1"/>
  <c r="E144" i="1"/>
  <c r="E143" i="1" s="1"/>
  <c r="G143" i="1" s="1"/>
  <c r="F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F120" i="1"/>
  <c r="E120" i="1"/>
  <c r="G119" i="1"/>
  <c r="G118" i="1"/>
  <c r="G117" i="1"/>
  <c r="G116" i="1"/>
  <c r="G115" i="1"/>
  <c r="G114" i="1"/>
  <c r="G113" i="1"/>
  <c r="G112" i="1"/>
  <c r="G111" i="1"/>
  <c r="G110" i="1"/>
  <c r="F109" i="1"/>
  <c r="G109" i="1" s="1"/>
  <c r="E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E88" i="1"/>
  <c r="G87" i="1"/>
  <c r="G86" i="1"/>
  <c r="G85" i="1"/>
  <c r="G84" i="1"/>
  <c r="G83" i="1"/>
  <c r="G82" i="1"/>
  <c r="F81" i="1"/>
  <c r="G81" i="1" s="1"/>
  <c r="E81" i="1"/>
  <c r="G79" i="1"/>
  <c r="G78" i="1"/>
  <c r="G77" i="1"/>
  <c r="F76" i="1"/>
  <c r="E76" i="1"/>
  <c r="G76" i="1" s="1"/>
  <c r="G75" i="1"/>
  <c r="G74" i="1"/>
  <c r="F73" i="1"/>
  <c r="E73" i="1"/>
  <c r="G73" i="1" s="1"/>
  <c r="G72" i="1"/>
  <c r="F71" i="1"/>
  <c r="E71" i="1"/>
  <c r="G71" i="1" s="1"/>
  <c r="G70" i="1"/>
  <c r="F69" i="1"/>
  <c r="E69" i="1"/>
  <c r="G69" i="1" s="1"/>
  <c r="G68" i="1"/>
  <c r="G67" i="1"/>
  <c r="G66" i="1"/>
  <c r="G65" i="1"/>
  <c r="G64" i="1"/>
  <c r="G63" i="1"/>
  <c r="G62" i="1"/>
  <c r="G61" i="1"/>
  <c r="G60" i="1"/>
  <c r="G59" i="1"/>
  <c r="G58" i="1"/>
  <c r="F58" i="1"/>
  <c r="E58" i="1"/>
  <c r="E57" i="1" s="1"/>
  <c r="G57" i="1" s="1"/>
  <c r="F57" i="1"/>
  <c r="G56" i="1"/>
  <c r="G55" i="1"/>
  <c r="G54" i="1"/>
  <c r="G53" i="1"/>
  <c r="G52" i="1"/>
  <c r="G51" i="1"/>
  <c r="G50" i="1"/>
  <c r="F50" i="1"/>
  <c r="E50" i="1"/>
  <c r="E37" i="1" s="1"/>
  <c r="G37" i="1" s="1"/>
  <c r="G49" i="1"/>
  <c r="G48" i="1"/>
  <c r="F47" i="1"/>
  <c r="G47" i="1" s="1"/>
  <c r="E47" i="1"/>
  <c r="G46" i="1"/>
  <c r="G45" i="1"/>
  <c r="G44" i="1"/>
  <c r="G43" i="1"/>
  <c r="G42" i="1"/>
  <c r="G41" i="1"/>
  <c r="G40" i="1"/>
  <c r="G39" i="1"/>
  <c r="G38" i="1"/>
  <c r="F37" i="1"/>
  <c r="G36" i="1"/>
  <c r="G35" i="1"/>
  <c r="G34" i="1"/>
  <c r="G33" i="1"/>
  <c r="G32" i="1"/>
  <c r="G31" i="1"/>
  <c r="F30" i="1"/>
  <c r="E30" i="1"/>
  <c r="G30" i="1" s="1"/>
  <c r="G29" i="1"/>
  <c r="G28" i="1"/>
  <c r="G27" i="1"/>
  <c r="G26" i="1"/>
  <c r="F25" i="1"/>
  <c r="E25" i="1"/>
  <c r="G25" i="1" s="1"/>
  <c r="G24" i="1"/>
  <c r="G23" i="1"/>
  <c r="G22" i="1"/>
  <c r="G21" i="1"/>
  <c r="G20" i="1"/>
  <c r="F19" i="1"/>
  <c r="E19" i="1"/>
  <c r="G19" i="1" s="1"/>
  <c r="G18" i="1"/>
  <c r="G17" i="1"/>
  <c r="G16" i="1"/>
  <c r="G15" i="1"/>
  <c r="G14" i="1"/>
  <c r="G13" i="1"/>
  <c r="G12" i="1"/>
  <c r="G11" i="1"/>
  <c r="G10" i="1"/>
  <c r="F10" i="1"/>
  <c r="E10" i="1"/>
  <c r="E9" i="1" s="1"/>
  <c r="G9" i="1" s="1"/>
  <c r="F9" i="1"/>
  <c r="G8" i="1"/>
  <c r="G7" i="1"/>
  <c r="G6" i="1"/>
  <c r="F6" i="1"/>
  <c r="F80" i="1" s="1"/>
  <c r="E6" i="1"/>
  <c r="E202" i="1" l="1"/>
  <c r="G202" i="1" s="1"/>
  <c r="G184" i="1"/>
  <c r="G184" i="2"/>
  <c r="E202" i="2"/>
  <c r="G202" i="2" s="1"/>
  <c r="E163" i="1"/>
  <c r="E254" i="1"/>
  <c r="G230" i="1"/>
  <c r="G230" i="2"/>
  <c r="E254" i="2"/>
  <c r="G254" i="2" s="1"/>
  <c r="F80" i="2"/>
  <c r="F163" i="2"/>
  <c r="E80" i="1"/>
  <c r="F253" i="1"/>
  <c r="G253" i="1" s="1"/>
  <c r="E202" i="3"/>
  <c r="E254" i="3"/>
  <c r="G230" i="4"/>
  <c r="G209" i="1"/>
  <c r="E88" i="2"/>
  <c r="G88" i="2" s="1"/>
  <c r="G168" i="2"/>
  <c r="G234" i="2"/>
  <c r="G6" i="3"/>
  <c r="E202" i="4"/>
  <c r="G202" i="4" s="1"/>
  <c r="G184" i="4"/>
  <c r="G57" i="5"/>
  <c r="F163" i="5"/>
  <c r="F164" i="5" s="1"/>
  <c r="G143" i="5"/>
  <c r="G184" i="6"/>
  <c r="E202" i="6"/>
  <c r="G202" i="6" s="1"/>
  <c r="G230" i="6"/>
  <c r="E254" i="6"/>
  <c r="G254" i="6" s="1"/>
  <c r="G168" i="1"/>
  <c r="G234" i="1"/>
  <c r="E9" i="2"/>
  <c r="G9" i="2" s="1"/>
  <c r="G185" i="2"/>
  <c r="F9" i="3"/>
  <c r="F80" i="3" s="1"/>
  <c r="F164" i="3" s="1"/>
  <c r="F257" i="3" s="1"/>
  <c r="F259" i="3" s="1"/>
  <c r="F80" i="4"/>
  <c r="F164" i="4" s="1"/>
  <c r="F257" i="4" s="1"/>
  <c r="F259" i="4" s="1"/>
  <c r="E163" i="4"/>
  <c r="G163" i="4" s="1"/>
  <c r="F254" i="4"/>
  <c r="E202" i="5"/>
  <c r="G202" i="5" s="1"/>
  <c r="G184" i="5"/>
  <c r="E254" i="5"/>
  <c r="G230" i="5"/>
  <c r="F88" i="1"/>
  <c r="G88" i="1" s="1"/>
  <c r="G185" i="1"/>
  <c r="E80" i="5"/>
  <c r="G9" i="5"/>
  <c r="F80" i="6"/>
  <c r="G143" i="6"/>
  <c r="F163" i="3"/>
  <c r="G163" i="3" s="1"/>
  <c r="G234" i="3"/>
  <c r="E9" i="4"/>
  <c r="G9" i="4" s="1"/>
  <c r="E57" i="4"/>
  <c r="G57" i="4" s="1"/>
  <c r="G81" i="4"/>
  <c r="G109" i="4"/>
  <c r="G185" i="4"/>
  <c r="E253" i="4"/>
  <c r="G253" i="4" s="1"/>
  <c r="G6" i="5"/>
  <c r="G10" i="5"/>
  <c r="G50" i="5"/>
  <c r="G58" i="5"/>
  <c r="G144" i="5"/>
  <c r="G224" i="5"/>
  <c r="F253" i="5"/>
  <c r="G253" i="5" s="1"/>
  <c r="E37" i="6"/>
  <c r="G37" i="6" s="1"/>
  <c r="G165" i="6"/>
  <c r="E57" i="3"/>
  <c r="G57" i="3" s="1"/>
  <c r="F184" i="3"/>
  <c r="F202" i="3" s="1"/>
  <c r="G185" i="3"/>
  <c r="F230" i="3"/>
  <c r="F254" i="3" s="1"/>
  <c r="G6" i="4"/>
  <c r="E163" i="5"/>
  <c r="G163" i="5" s="1"/>
  <c r="F163" i="6"/>
  <c r="G163" i="6" s="1"/>
  <c r="G234" i="6"/>
  <c r="G50" i="3"/>
  <c r="E9" i="6"/>
  <c r="G9" i="6" s="1"/>
  <c r="E57" i="6"/>
  <c r="G57" i="6" s="1"/>
  <c r="G185" i="6"/>
  <c r="G168" i="4"/>
  <c r="G185" i="5"/>
  <c r="E254" i="4" l="1"/>
  <c r="G254" i="4" s="1"/>
  <c r="G184" i="3"/>
  <c r="F254" i="1"/>
  <c r="G254" i="1" s="1"/>
  <c r="E164" i="5"/>
  <c r="G80" i="5"/>
  <c r="E80" i="4"/>
  <c r="F254" i="5"/>
  <c r="F257" i="5" s="1"/>
  <c r="F259" i="5" s="1"/>
  <c r="G254" i="3"/>
  <c r="G9" i="3"/>
  <c r="E164" i="1"/>
  <c r="G80" i="1"/>
  <c r="E80" i="6"/>
  <c r="E80" i="2"/>
  <c r="G230" i="3"/>
  <c r="F164" i="6"/>
  <c r="F257" i="6" s="1"/>
  <c r="F259" i="6" s="1"/>
  <c r="E80" i="3"/>
  <c r="F163" i="1"/>
  <c r="F164" i="1" s="1"/>
  <c r="G202" i="3"/>
  <c r="E163" i="2"/>
  <c r="G163" i="2" s="1"/>
  <c r="F164" i="2"/>
  <c r="F257" i="2" s="1"/>
  <c r="F259" i="2" s="1"/>
  <c r="F257" i="1" l="1"/>
  <c r="F259" i="1" s="1"/>
  <c r="E164" i="2"/>
  <c r="G80" i="2"/>
  <c r="E257" i="1"/>
  <c r="G164" i="1"/>
  <c r="E164" i="4"/>
  <c r="G80" i="4"/>
  <c r="E164" i="3"/>
  <c r="G80" i="3"/>
  <c r="E164" i="6"/>
  <c r="G80" i="6"/>
  <c r="G163" i="1"/>
  <c r="E257" i="5"/>
  <c r="G164" i="5"/>
  <c r="G254" i="5"/>
  <c r="E257" i="3" l="1"/>
  <c r="G164" i="3"/>
  <c r="E259" i="1"/>
  <c r="G259" i="1" s="1"/>
  <c r="G257" i="1"/>
  <c r="E257" i="6"/>
  <c r="G164" i="6"/>
  <c r="E257" i="4"/>
  <c r="G164" i="4"/>
  <c r="E257" i="2"/>
  <c r="G164" i="2"/>
  <c r="E259" i="5"/>
  <c r="G259" i="5" s="1"/>
  <c r="G257" i="5"/>
  <c r="G257" i="2" l="1"/>
  <c r="E259" i="2"/>
  <c r="G259" i="2" s="1"/>
  <c r="G257" i="6"/>
  <c r="E259" i="6"/>
  <c r="G259" i="6" s="1"/>
  <c r="G257" i="3"/>
  <c r="E259" i="3"/>
  <c r="G259" i="3" s="1"/>
  <c r="E259" i="4"/>
  <c r="G259" i="4" s="1"/>
  <c r="G257" i="4"/>
</calcChain>
</file>

<file path=xl/sharedStrings.xml><?xml version="1.0" encoding="utf-8"?>
<sst xmlns="http://schemas.openxmlformats.org/spreadsheetml/2006/main" count="1626" uniqueCount="265">
  <si>
    <t>第一号第四様式（第十七条第四項関係）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</si>
  <si>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法人本部拠点区分拠点区分  資金収支計算書</t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</si>
  <si>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</si>
  <si>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</si>
  <si>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</si>
  <si>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</si>
  <si>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</si>
  <si>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</si>
  <si>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</si>
  <si>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</si>
  <si>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</si>
  <si>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就労支援事業収入</t>
  </si>
  <si>
    <t>　就労作業事業収入</t>
  </si>
  <si>
    <t>　内部売上事業収入</t>
  </si>
  <si>
    <t>障害福祉サービス等事業収入</t>
  </si>
  <si>
    <t>　自立支援給付費収入</t>
  </si>
  <si>
    <t>　　介護給付費収入</t>
  </si>
  <si>
    <t>　　特例介護給付費収入</t>
  </si>
  <si>
    <t>　　訓練等給付費収入</t>
  </si>
  <si>
    <t>　　特例訓練等給付費収入</t>
  </si>
  <si>
    <t>　　地域相談支援給付費収入</t>
  </si>
  <si>
    <t>　　特例地域相談支援給付費収入</t>
  </si>
  <si>
    <t>　　計画相談支援給付費収入</t>
  </si>
  <si>
    <t>　　特例計画相談支援給付費収入</t>
  </si>
  <si>
    <t>　障害児施設給付費収入</t>
  </si>
  <si>
    <t>　　障害児通所給付費収入</t>
  </si>
  <si>
    <t>　　障害児入所給付費収入</t>
  </si>
  <si>
    <t>　　障害児相談支援給付費収入</t>
  </si>
  <si>
    <t>　　特例障害児相談支援給付費収入</t>
  </si>
  <si>
    <t>　利用者負担金収入</t>
  </si>
  <si>
    <t>　補足給付費収入</t>
  </si>
  <si>
    <t>　　特定障害者特別給付費収入</t>
  </si>
  <si>
    <t>　　特例特定障害者特別給付費収入</t>
  </si>
  <si>
    <t>　　特定入所障害児食費等給付費収入</t>
  </si>
  <si>
    <t>　特定費用収入</t>
  </si>
  <si>
    <t>　その他の事業収入</t>
  </si>
  <si>
    <t>　　補助金事業収入（公費）</t>
  </si>
  <si>
    <t>　　補助金事業収入（一般）</t>
  </si>
  <si>
    <t>　　受託事業収入（公費）</t>
  </si>
  <si>
    <t>　　受託事業収入（一般）</t>
  </si>
  <si>
    <t>　　その他の事業収入</t>
  </si>
  <si>
    <t>　（保険等査定減）</t>
  </si>
  <si>
    <t>医療事業収入</t>
  </si>
  <si>
    <t>　入院診療収入（公費）</t>
  </si>
  <si>
    <t>　入院診療収入（一般）</t>
  </si>
  <si>
    <t>　室料差額収入</t>
  </si>
  <si>
    <t>　外来診療収入（公費）</t>
  </si>
  <si>
    <t>　外来診療収入（一般）</t>
  </si>
  <si>
    <t>　保健予防活動収入</t>
  </si>
  <si>
    <t>　受託検査・施設利用収入</t>
  </si>
  <si>
    <t>　訪問看護療養費収入（公費）</t>
  </si>
  <si>
    <t>　訪問看護療養費収入（一般）</t>
  </si>
  <si>
    <t>　訪問看護利用料収入</t>
  </si>
  <si>
    <t>　　訪問看護基本利用料収入</t>
  </si>
  <si>
    <t>　　訪問看護その他の利用料収入</t>
  </si>
  <si>
    <t>　その他の医療事業収入</t>
  </si>
  <si>
    <t>　　その他の医療事業収入</t>
  </si>
  <si>
    <t>創作・生産活動作業収入</t>
  </si>
  <si>
    <t>　創作・生産活動作業収入</t>
  </si>
  <si>
    <t>　　農芸班作業収入</t>
  </si>
  <si>
    <t>　　木工班作業収入</t>
  </si>
  <si>
    <t>　　縫製班作業収入</t>
  </si>
  <si>
    <t>　　養鶏班作業収入</t>
  </si>
  <si>
    <t>　　しんせい班作業収入</t>
  </si>
  <si>
    <t>　　にじいろ班作業収入</t>
  </si>
  <si>
    <t>　　クラフト班作業収入</t>
  </si>
  <si>
    <t>　　キッチン作業収入</t>
  </si>
  <si>
    <t>　　内部売上収入</t>
  </si>
  <si>
    <t>　　その他作業収入</t>
  </si>
  <si>
    <t>借入金利息補助金収入</t>
  </si>
  <si>
    <t>　借入金利息補助金収入</t>
  </si>
  <si>
    <t>経常経費寄附金収入</t>
  </si>
  <si>
    <t>　経常経費寄附金収入</t>
  </si>
  <si>
    <t>受取利息配当金収入</t>
  </si>
  <si>
    <t>　受取利息配当金収入</t>
  </si>
  <si>
    <t>社会福祉連携推進業務貸付金受取利息収入</t>
  </si>
  <si>
    <t>その他の収入</t>
  </si>
  <si>
    <t>　受入研修費収入</t>
  </si>
  <si>
    <t>　利用者等外給食費収入</t>
  </si>
  <si>
    <t>　雑収入</t>
  </si>
  <si>
    <t>事業活動収入計（１）</t>
  </si>
  <si>
    <t>支出</t>
  </si>
  <si>
    <t>人件費支出</t>
  </si>
  <si>
    <t>　役員報酬支出</t>
  </si>
  <si>
    <t>　職員給料支出</t>
  </si>
  <si>
    <t>　職員賞与支出</t>
  </si>
  <si>
    <t>　非常勤職員給与支出</t>
  </si>
  <si>
    <t>　退職給付支出</t>
  </si>
  <si>
    <t>　法定福利費支出</t>
  </si>
  <si>
    <t>事業費支出</t>
  </si>
  <si>
    <t>　給食費支出</t>
  </si>
  <si>
    <t>　介護用品費支出</t>
  </si>
  <si>
    <t>　医薬品費支出</t>
  </si>
  <si>
    <t>　診療・療養等材料費支出</t>
  </si>
  <si>
    <t>　保健衛生費支出</t>
  </si>
  <si>
    <t>　医療費支出</t>
  </si>
  <si>
    <t>　被服費支出</t>
  </si>
  <si>
    <t>　教養娯楽費支出</t>
  </si>
  <si>
    <t>　日用品費支出</t>
  </si>
  <si>
    <t>　保育材料費支出</t>
  </si>
  <si>
    <t>　本人支給金支出</t>
  </si>
  <si>
    <t>　水道光熱費支出</t>
  </si>
  <si>
    <t>　燃料費支出</t>
  </si>
  <si>
    <t>　消耗器具備品費支出</t>
  </si>
  <si>
    <t>　保険料支出</t>
  </si>
  <si>
    <t>　賃借料支出</t>
  </si>
  <si>
    <t>　教育指導費支出</t>
  </si>
  <si>
    <t>　就職支度費支出</t>
  </si>
  <si>
    <t>　葬祭費支出</t>
  </si>
  <si>
    <t>　車輌費支出</t>
  </si>
  <si>
    <t>　創作・生産活動原材料等支出</t>
  </si>
  <si>
    <t>　　農芸班</t>
  </si>
  <si>
    <t>　　木工班</t>
  </si>
  <si>
    <t>　　縫製班</t>
  </si>
  <si>
    <t>　　養鶏班</t>
  </si>
  <si>
    <t>　　しんせい班</t>
  </si>
  <si>
    <t>　　にじいろ班</t>
  </si>
  <si>
    <t>　　クラフト班</t>
  </si>
  <si>
    <t>　　キッチン</t>
  </si>
  <si>
    <t>　　その他</t>
  </si>
  <si>
    <t>　雑支出</t>
  </si>
  <si>
    <t>事務費支出</t>
  </si>
  <si>
    <t>　福利厚生費支出</t>
  </si>
  <si>
    <t>　職員被服費支出</t>
  </si>
  <si>
    <t>　旅費交通費支出</t>
  </si>
  <si>
    <t>　研修研究費支出</t>
  </si>
  <si>
    <t>　事務消耗品費支出</t>
  </si>
  <si>
    <t>　印刷製本費支出</t>
  </si>
  <si>
    <t>　修繕費支出</t>
  </si>
  <si>
    <t>　通信運搬費支出</t>
  </si>
  <si>
    <t>　会議費支出</t>
  </si>
  <si>
    <t>　広報費支出</t>
  </si>
  <si>
    <t>　業務委託費支出</t>
  </si>
  <si>
    <t>　手数料支出</t>
  </si>
  <si>
    <t>　土地・建物賃借料支出</t>
  </si>
  <si>
    <t>　租税公課支出</t>
  </si>
  <si>
    <t>　保守料支出</t>
  </si>
  <si>
    <t>　渉外費支出</t>
  </si>
  <si>
    <t>　諸会費支出</t>
  </si>
  <si>
    <t>就労支援事業支出</t>
  </si>
  <si>
    <t>　就労支援事業販売原価支出</t>
  </si>
  <si>
    <t>　　就労支援事業製造原価支出</t>
  </si>
  <si>
    <t>　　就労支援事業仕入支出</t>
  </si>
  <si>
    <t>　就労支援事業販管費支出</t>
  </si>
  <si>
    <t>利用者負担軽減額</t>
  </si>
  <si>
    <t>　利用者負担軽減額</t>
  </si>
  <si>
    <t>支払利息支出</t>
  </si>
  <si>
    <t>　支払利息支出</t>
  </si>
  <si>
    <t>社会福祉連携推進業務借入金支払利息支出</t>
  </si>
  <si>
    <t>その他の支出</t>
  </si>
  <si>
    <t>　利用者等外給食費支出</t>
  </si>
  <si>
    <t>流動資産評価損等による資金減少額</t>
  </si>
  <si>
    <t>　有価証券売却損</t>
  </si>
  <si>
    <t>　資産評価損</t>
  </si>
  <si>
    <t>　　有価証券評価損</t>
  </si>
  <si>
    <t>　為替差損</t>
  </si>
  <si>
    <t>　貸倒損失額</t>
  </si>
  <si>
    <t>　徴収不能額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</si>
  <si>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</si>
  <si>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</si>
  <si>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</si>
  <si>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</si>
  <si>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　施設整備等補助金収入</t>
  </si>
  <si>
    <t>　設備資金借入金元金償還補助金収入</t>
  </si>
  <si>
    <t>施設整備等寄附金収入</t>
  </si>
  <si>
    <t>　施設整備等寄附金収入</t>
  </si>
  <si>
    <t>　設備資金借入金元金償還寄附金収入</t>
  </si>
  <si>
    <t>設備資金借入金収入</t>
  </si>
  <si>
    <t>　設備資金借入金収入</t>
  </si>
  <si>
    <t>社会福祉連携推進業務設備資金借入金収入</t>
  </si>
  <si>
    <t>固定資産売却収入</t>
  </si>
  <si>
    <t>　土地売却収入</t>
  </si>
  <si>
    <t>　建物売却収入</t>
  </si>
  <si>
    <t>　構築物売却収入</t>
  </si>
  <si>
    <t>　機械及び装置売却収入</t>
  </si>
  <si>
    <t>　車輌運搬具売却収入</t>
  </si>
  <si>
    <t>　器具及び備品売却収入</t>
  </si>
  <si>
    <t>　ソフトウェア売却収入</t>
  </si>
  <si>
    <t>　その他の固定資産売却収入</t>
  </si>
  <si>
    <t>その他の施設整備等による収入</t>
  </si>
  <si>
    <t>施設整備等収入計（４）</t>
  </si>
  <si>
    <t>設備資金借入金元金償還支出</t>
  </si>
  <si>
    <t>　設備資金借入金元金償還支出</t>
  </si>
  <si>
    <t>社会福祉連携推進業務設備資金借入金元金償還支出</t>
  </si>
  <si>
    <t>固定資産取得支出</t>
  </si>
  <si>
    <t>　土地取得支出</t>
  </si>
  <si>
    <t>　建物取得支出</t>
  </si>
  <si>
    <t>　構築物取得支出</t>
  </si>
  <si>
    <t>　機械及び装置取得支出</t>
  </si>
  <si>
    <t>　車輌運搬具取得支出</t>
  </si>
  <si>
    <t>　器具及び備品取得支出</t>
  </si>
  <si>
    <t>　建設仮勘定支出</t>
  </si>
  <si>
    <t>　ソフトウェア取得支出</t>
  </si>
  <si>
    <t>　その他の固定資産取得支出</t>
  </si>
  <si>
    <t>固定資産除却・廃棄支出</t>
  </si>
  <si>
    <t>　固定資産除去・廃棄支出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</si>
  <si>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</si>
  <si>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</si>
  <si>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</si>
  <si>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</si>
  <si>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</si>
  <si>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</si>
  <si>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</si>
  <si>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社会福祉連携推進業務長期運営資金借入金収入</t>
  </si>
  <si>
    <t>長期貸付金回収収入</t>
  </si>
  <si>
    <t>社会福祉連携推進業務長期貸付金回収収入</t>
  </si>
  <si>
    <t>投資有価証券売却収入</t>
  </si>
  <si>
    <t>　投資有価証券売却収入</t>
  </si>
  <si>
    <t>積立資産取崩収入</t>
  </si>
  <si>
    <t>　退職給付引当資産取崩収入</t>
  </si>
  <si>
    <t>　長期預り金積立資産取崩収入</t>
  </si>
  <si>
    <t>　人件費積立資産取崩収入</t>
  </si>
  <si>
    <t>　修繕費積立資産取崩収入</t>
  </si>
  <si>
    <t>　備品等購入積立資産取崩収入</t>
  </si>
  <si>
    <t>　施設設備整備積立資産取崩収入</t>
  </si>
  <si>
    <t>　工賃変動積立資産取崩収入</t>
  </si>
  <si>
    <t>　移行時特別積立資産取崩収入</t>
  </si>
  <si>
    <t>事業区分間長期借入金収入</t>
  </si>
  <si>
    <t>拠点区分間長期借入金収入</t>
  </si>
  <si>
    <t>事業区分間長期貸付金回収収入</t>
  </si>
  <si>
    <t>拠点区分間長期貸付金回収収入</t>
  </si>
  <si>
    <t>事業区分間繰入金収入</t>
  </si>
  <si>
    <t>　事業区分間繰入金収入</t>
  </si>
  <si>
    <t>拠点区分間繰入金収入</t>
  </si>
  <si>
    <t>　拠点区分間繰入金収入</t>
  </si>
  <si>
    <t>その他の活動による収入</t>
  </si>
  <si>
    <t>　長期前払費用取崩収入</t>
  </si>
  <si>
    <t>その他の活動収入計（７）</t>
  </si>
  <si>
    <t>社会福祉連携推進業務長期運営資金借入金元金償還支出</t>
  </si>
  <si>
    <t>社会福祉連携推進業務長期貸付金支出</t>
  </si>
  <si>
    <t>投資有価証券取得支出</t>
  </si>
  <si>
    <t>積立資産支出</t>
  </si>
  <si>
    <t>　退職給付引当資産支出</t>
  </si>
  <si>
    <t>　長期預り金積立資産支出</t>
  </si>
  <si>
    <t>　人件費積立資産支出</t>
  </si>
  <si>
    <t>　修繕費積立資産支出</t>
  </si>
  <si>
    <t>　備品等購入積立資産支出</t>
  </si>
  <si>
    <t>　施設設備整備積立資産支出</t>
  </si>
  <si>
    <t>　工賃変動積立資産支出</t>
  </si>
  <si>
    <t>　設備等整備積立資産支出</t>
  </si>
  <si>
    <t>事業区分間繰入金支出</t>
  </si>
  <si>
    <t>　事業区分間繰入金支出</t>
  </si>
  <si>
    <t>拠点区分間繰入金支出</t>
  </si>
  <si>
    <t>　拠点区分間繰入金支出</t>
  </si>
  <si>
    <t>その他の活動による支出</t>
  </si>
  <si>
    <t>　定期預金支出</t>
  </si>
  <si>
    <t>　権利支出</t>
  </si>
  <si>
    <t>　長期前払費用支出</t>
  </si>
  <si>
    <t>　その他の特別損失支出</t>
  </si>
  <si>
    <t>　その他の固定負債支出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</si>
  <si>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</si>
  <si>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</si>
  <si>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</si>
  <si>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</si>
  <si>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</si>
  <si>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</si>
  <si>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ふるさと学園拠点区分拠点区分  資金収支計算書</t>
    <phoneticPr fontId="4"/>
  </si>
  <si>
    <t>（自）令和5年4月1日  （至）令和6年3月31日</t>
    <phoneticPr fontId="4"/>
  </si>
  <si>
    <t>（単位：円）</t>
    <phoneticPr fontId="4"/>
  </si>
  <si>
    <t>すてっぷはうす拠点区分拠点区分  資金収支計算書</t>
    <phoneticPr fontId="4"/>
  </si>
  <si>
    <t>ふるさとの森拠点区分拠点区分  資金収支計算書</t>
    <phoneticPr fontId="4"/>
  </si>
  <si>
    <t>ふるさとのＷＡ拠点区分拠点区分  資金収支計算書</t>
    <phoneticPr fontId="4"/>
  </si>
  <si>
    <t>（自）令和5年4月1日  （至）令和6年3月31日</t>
    <phoneticPr fontId="4"/>
  </si>
  <si>
    <t>（単位：円）</t>
    <phoneticPr fontId="4"/>
  </si>
  <si>
    <t>ふるさと学園医務室拠点区分拠点区分  資金収支計算書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</si>
</sst>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vertical="center" textRotation="255"/>
    </xf>
    <xf numFmtId="0" fontId="7" fillId="0" borderId="2" xfId="2" applyFont="1" applyFill="1" applyBorder="1" applyAlignment="1">
      <alignment vertical="center" shrinkToFit="1"/>
    </xf>
    <xf numFmtId="176" fontId="9" fillId="0" borderId="2" xfId="2" applyNumberFormat="1" applyFont="1" applyFill="1" applyBorder="1" applyAlignment="1" applyProtection="1">
      <alignment vertical="center" shrinkToFit="1"/>
      <protection locked="0"/>
    </xf>
    <xf numFmtId="0" fontId="7" fillId="0" borderId="3" xfId="2" applyFont="1" applyFill="1" applyBorder="1" applyAlignment="1">
      <alignment vertical="center" textRotation="255"/>
    </xf>
    <xf numFmtId="0" fontId="7" fillId="0" borderId="3" xfId="2" applyFont="1" applyFill="1" applyBorder="1" applyAlignment="1">
      <alignment vertical="center" shrinkToFit="1"/>
    </xf>
    <xf numFmtId="176" fontId="9" fillId="0" borderId="3" xfId="2" applyNumberFormat="1" applyFont="1" applyFill="1" applyBorder="1" applyAlignment="1" applyProtection="1">
      <alignment vertical="center" shrinkToFit="1"/>
      <protection locked="0"/>
    </xf>
    <xf numFmtId="0" fontId="7" fillId="0" borderId="4" xfId="2" applyFont="1" applyFill="1" applyBorder="1" applyAlignment="1">
      <alignment vertical="center" textRotation="255"/>
    </xf>
    <xf numFmtId="0" fontId="7" fillId="0" borderId="1" xfId="2" applyFont="1" applyFill="1" applyBorder="1" applyAlignment="1">
      <alignment vertical="center" shrinkToFit="1"/>
    </xf>
    <xf numFmtId="176" fontId="9" fillId="0" borderId="1" xfId="2" applyNumberFormat="1" applyFont="1" applyFill="1" applyBorder="1" applyAlignment="1" applyProtection="1">
      <alignment vertical="center" shrinkToFit="1"/>
      <protection locked="0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Font="1" applyFill="1" applyBorder="1" applyAlignment="1">
      <alignment vertical="center"/>
    </xf>
    <xf numFmtId="0" fontId="7" fillId="0" borderId="3" xfId="2" applyFont="1" applyFill="1" applyBorder="1" applyAlignment="1">
      <alignment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0" fontId="7" fillId="0" borderId="1" xfId="2" applyFont="1" applyFill="1" applyBorder="1" applyAlignment="1">
      <alignment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0" fontId="7" fillId="0" borderId="8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 shrinkToFit="1"/>
    </xf>
    <xf numFmtId="176" fontId="9" fillId="0" borderId="10" xfId="2" applyNumberFormat="1" applyFont="1" applyFill="1" applyBorder="1" applyAlignment="1" applyProtection="1">
      <alignment vertical="center" shrinkToFit="1"/>
      <protection locked="0"/>
    </xf>
    <xf numFmtId="0" fontId="7" fillId="0" borderId="11" xfId="2" applyFont="1" applyFill="1" applyBorder="1" applyAlignment="1">
      <alignment vertical="center" textRotation="255"/>
    </xf>
    <xf numFmtId="0" fontId="7" fillId="0" borderId="12" xfId="2" applyFont="1" applyFill="1" applyBorder="1" applyAlignment="1">
      <alignment vertical="center"/>
    </xf>
    <xf numFmtId="0" fontId="7" fillId="0" borderId="13" xfId="2" applyFont="1" applyFill="1" applyBorder="1" applyAlignment="1">
      <alignment vertical="center" shrinkToFit="1"/>
    </xf>
    <xf numFmtId="176" fontId="9" fillId="0" borderId="4" xfId="2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1</v>
      </c>
      <c r="C2" s="4"/>
      <c r="D2" s="4"/>
      <c r="E2" s="4"/>
      <c r="F2" s="4"/>
      <c r="G2" s="4"/>
      <c r="H2" s="4"/>
    </row>
    <row r="3" spans="2:8" ht="21.75">
      <c r="B3" s="5" t="s">
        <v>2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3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0</v>
      </c>
      <c r="F6" s="11">
        <f>+F7+F8</f>
        <v>0</v>
      </c>
      <c r="G6" s="11">
        <f>E6-F6</f>
        <v>0</v>
      </c>
      <c r="H6" s="11"/>
    </row>
    <row r="7" spans="2:8" ht="14.3">
      <c r="B7" s="12"/>
      <c r="C7" s="12"/>
      <c r="D7" s="13" t="s">
        <v>12</v>
      </c>
      <c r="E7" s="14"/>
      <c r="F7" s="14"/>
      <c r="G7" s="14">
        <f t="shared" ref="G7:G70" si="0">E7-F7</f>
        <v>0</v>
      </c>
      <c r="H7" s="14"/>
    </row>
    <row r="8" spans="2:8" ht="14.3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ht="14.3">
      <c r="B9" s="12"/>
      <c r="C9" s="12"/>
      <c r="D9" s="13" t="s">
        <v>14</v>
      </c>
      <c r="E9" s="14">
        <f>+E10+E19+E24+E25+E29+E30+E36</f>
        <v>0</v>
      </c>
      <c r="F9" s="14">
        <f>+F10+F19+F24+F25+F29+F30+F36</f>
        <v>0</v>
      </c>
      <c r="G9" s="14">
        <f t="shared" si="0"/>
        <v>0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0</v>
      </c>
      <c r="F10" s="14">
        <f>+F11+F12+F13+F14+F15+F16+F17+F18</f>
        <v>0</v>
      </c>
      <c r="G10" s="14">
        <f t="shared" si="0"/>
        <v>0</v>
      </c>
      <c r="H10" s="14"/>
    </row>
    <row r="11" spans="2:8" ht="14.3">
      <c r="B11" s="12"/>
      <c r="C11" s="12"/>
      <c r="D11" s="13" t="s">
        <v>16</v>
      </c>
      <c r="E11" s="14"/>
      <c r="F11" s="14"/>
      <c r="G11" s="14">
        <f t="shared" si="0"/>
        <v>0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/>
      <c r="F13" s="14"/>
      <c r="G13" s="14">
        <f t="shared" si="0"/>
        <v>0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0</v>
      </c>
      <c r="F19" s="14">
        <f>+F20+F21+F22+F23</f>
        <v>0</v>
      </c>
      <c r="G19" s="14">
        <f t="shared" si="0"/>
        <v>0</v>
      </c>
      <c r="H19" s="14"/>
    </row>
    <row r="20" spans="2:8" ht="14.3">
      <c r="B20" s="12"/>
      <c r="C20" s="12"/>
      <c r="D20" s="13" t="s">
        <v>25</v>
      </c>
      <c r="E20" s="14"/>
      <c r="F20" s="14"/>
      <c r="G20" s="14">
        <f t="shared" si="0"/>
        <v>0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/>
      <c r="F24" s="14"/>
      <c r="G24" s="14">
        <f t="shared" si="0"/>
        <v>0</v>
      </c>
      <c r="H24" s="14"/>
    </row>
    <row r="25" spans="2:8" ht="14.3">
      <c r="B25" s="12"/>
      <c r="C25" s="12"/>
      <c r="D25" s="13" t="s">
        <v>30</v>
      </c>
      <c r="E25" s="14">
        <f>+E26+E27+E28</f>
        <v>0</v>
      </c>
      <c r="F25" s="14">
        <f>+F26+F27+F28</f>
        <v>0</v>
      </c>
      <c r="G25" s="14">
        <f t="shared" si="0"/>
        <v>0</v>
      </c>
      <c r="H25" s="14"/>
    </row>
    <row r="26" spans="2:8" ht="14.3">
      <c r="B26" s="12"/>
      <c r="C26" s="12"/>
      <c r="D26" s="13" t="s">
        <v>31</v>
      </c>
      <c r="E26" s="14"/>
      <c r="F26" s="14"/>
      <c r="G26" s="14">
        <f t="shared" si="0"/>
        <v>0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/>
      <c r="F29" s="14"/>
      <c r="G29" s="14">
        <f t="shared" si="0"/>
        <v>0</v>
      </c>
      <c r="H29" s="14"/>
    </row>
    <row r="30" spans="2:8" ht="14.3">
      <c r="B30" s="12"/>
      <c r="C30" s="12"/>
      <c r="D30" s="13" t="s">
        <v>35</v>
      </c>
      <c r="E30" s="14">
        <f>+E31+E32+E33+E34+E35</f>
        <v>0</v>
      </c>
      <c r="F30" s="14">
        <f>+F31+F32+F33+F34+F35</f>
        <v>0</v>
      </c>
      <c r="G30" s="14">
        <f t="shared" si="0"/>
        <v>0</v>
      </c>
      <c r="H30" s="14"/>
    </row>
    <row r="31" spans="2:8" ht="14.3">
      <c r="B31" s="12"/>
      <c r="C31" s="12"/>
      <c r="D31" s="13" t="s">
        <v>36</v>
      </c>
      <c r="E31" s="14"/>
      <c r="F31" s="14"/>
      <c r="G31" s="14">
        <f t="shared" si="0"/>
        <v>0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/>
      <c r="F33" s="14"/>
      <c r="G33" s="14">
        <f t="shared" si="0"/>
        <v>0</v>
      </c>
      <c r="H33" s="14"/>
    </row>
    <row r="34" spans="2:8" ht="14.3">
      <c r="B34" s="12"/>
      <c r="C34" s="12"/>
      <c r="D34" s="13" t="s">
        <v>39</v>
      </c>
      <c r="E34" s="14"/>
      <c r="F34" s="14"/>
      <c r="G34" s="14">
        <f t="shared" si="0"/>
        <v>0</v>
      </c>
      <c r="H34" s="14"/>
    </row>
    <row r="35" spans="2:8" ht="14.3">
      <c r="B35" s="12"/>
      <c r="C35" s="12"/>
      <c r="D35" s="13" t="s">
        <v>40</v>
      </c>
      <c r="E35" s="14"/>
      <c r="F35" s="14"/>
      <c r="G35" s="14">
        <f t="shared" si="0"/>
        <v>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  <c r="H50" s="14"/>
    </row>
    <row r="51" spans="2:8" ht="14.3">
      <c r="B51" s="12"/>
      <c r="C51" s="12"/>
      <c r="D51" s="13" t="s">
        <v>36</v>
      </c>
      <c r="E51" s="14"/>
      <c r="F51" s="14"/>
      <c r="G51" s="14">
        <f t="shared" si="0"/>
        <v>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/>
      <c r="F53" s="14"/>
      <c r="G53" s="14">
        <f t="shared" si="0"/>
        <v>0</v>
      </c>
      <c r="H53" s="14"/>
    </row>
    <row r="54" spans="2:8" ht="14.3">
      <c r="B54" s="12"/>
      <c r="C54" s="12"/>
      <c r="D54" s="13" t="s">
        <v>39</v>
      </c>
      <c r="E54" s="14"/>
      <c r="F54" s="14"/>
      <c r="G54" s="14">
        <f t="shared" si="0"/>
        <v>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0</v>
      </c>
      <c r="F57" s="14">
        <f>+F58</f>
        <v>0</v>
      </c>
      <c r="G57" s="14">
        <f t="shared" si="0"/>
        <v>0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  <c r="H58" s="14"/>
    </row>
    <row r="59" spans="2:8" ht="14.3">
      <c r="B59" s="12"/>
      <c r="C59" s="12"/>
      <c r="D59" s="13" t="s">
        <v>59</v>
      </c>
      <c r="E59" s="14"/>
      <c r="F59" s="14"/>
      <c r="G59" s="14">
        <f t="shared" si="0"/>
        <v>0</v>
      </c>
      <c r="H59" s="14"/>
    </row>
    <row r="60" spans="2:8" ht="14.3">
      <c r="B60" s="12"/>
      <c r="C60" s="12"/>
      <c r="D60" s="13" t="s">
        <v>60</v>
      </c>
      <c r="E60" s="14"/>
      <c r="F60" s="14"/>
      <c r="G60" s="14">
        <f t="shared" si="0"/>
        <v>0</v>
      </c>
      <c r="H60" s="14"/>
    </row>
    <row r="61" spans="2:8" ht="14.3">
      <c r="B61" s="12"/>
      <c r="C61" s="12"/>
      <c r="D61" s="13" t="s">
        <v>61</v>
      </c>
      <c r="E61" s="14"/>
      <c r="F61" s="14"/>
      <c r="G61" s="14">
        <f t="shared" si="0"/>
        <v>0</v>
      </c>
      <c r="H61" s="14"/>
    </row>
    <row r="62" spans="2:8" ht="14.3">
      <c r="B62" s="12"/>
      <c r="C62" s="12"/>
      <c r="D62" s="13" t="s">
        <v>62</v>
      </c>
      <c r="E62" s="14"/>
      <c r="F62" s="14"/>
      <c r="G62" s="14">
        <f t="shared" si="0"/>
        <v>0</v>
      </c>
      <c r="H62" s="14"/>
    </row>
    <row r="63" spans="2:8" ht="14.3">
      <c r="B63" s="12"/>
      <c r="C63" s="12"/>
      <c r="D63" s="13" t="s">
        <v>63</v>
      </c>
      <c r="E63" s="14"/>
      <c r="F63" s="14"/>
      <c r="G63" s="14">
        <f t="shared" si="0"/>
        <v>0</v>
      </c>
      <c r="H63" s="14"/>
    </row>
    <row r="64" spans="2:8" ht="14.3">
      <c r="B64" s="12"/>
      <c r="C64" s="12"/>
      <c r="D64" s="13" t="s">
        <v>64</v>
      </c>
      <c r="E64" s="14"/>
      <c r="F64" s="14"/>
      <c r="G64" s="14">
        <f t="shared" si="0"/>
        <v>0</v>
      </c>
      <c r="H64" s="14"/>
    </row>
    <row r="65" spans="2:8" ht="14.3">
      <c r="B65" s="12"/>
      <c r="C65" s="12"/>
      <c r="D65" s="13" t="s">
        <v>65</v>
      </c>
      <c r="E65" s="14"/>
      <c r="F65" s="14"/>
      <c r="G65" s="14">
        <f t="shared" si="0"/>
        <v>0</v>
      </c>
      <c r="H65" s="14"/>
    </row>
    <row r="66" spans="2:8" ht="14.3">
      <c r="B66" s="12"/>
      <c r="C66" s="12"/>
      <c r="D66" s="13" t="s">
        <v>66</v>
      </c>
      <c r="E66" s="14"/>
      <c r="F66" s="14"/>
      <c r="G66" s="14">
        <f t="shared" si="0"/>
        <v>0</v>
      </c>
      <c r="H66" s="14"/>
    </row>
    <row r="67" spans="2:8" ht="14.3">
      <c r="B67" s="12"/>
      <c r="C67" s="12"/>
      <c r="D67" s="13" t="s">
        <v>67</v>
      </c>
      <c r="E67" s="14"/>
      <c r="F67" s="14"/>
      <c r="G67" s="14">
        <f t="shared" si="0"/>
        <v>0</v>
      </c>
      <c r="H67" s="14"/>
    </row>
    <row r="68" spans="2:8" ht="14.3">
      <c r="B68" s="12"/>
      <c r="C68" s="12"/>
      <c r="D68" s="13" t="s">
        <v>68</v>
      </c>
      <c r="E68" s="14"/>
      <c r="F68" s="14"/>
      <c r="G68" s="14">
        <f t="shared" si="0"/>
        <v>0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100000</v>
      </c>
      <c r="F71" s="14">
        <f>+F72</f>
        <v>115000</v>
      </c>
      <c r="G71" s="14">
        <f t="shared" ref="G71:G134" si="1">E71-F71</f>
        <v>-15000</v>
      </c>
      <c r="H71" s="14"/>
    </row>
    <row r="72" spans="2:8" ht="14.3">
      <c r="B72" s="12"/>
      <c r="C72" s="12"/>
      <c r="D72" s="13" t="s">
        <v>72</v>
      </c>
      <c r="E72" s="14">
        <v>100000</v>
      </c>
      <c r="F72" s="14">
        <v>115000</v>
      </c>
      <c r="G72" s="14">
        <f t="shared" si="1"/>
        <v>-15000</v>
      </c>
      <c r="H72" s="14"/>
    </row>
    <row r="73" spans="2:8" ht="14.3">
      <c r="B73" s="12"/>
      <c r="C73" s="12"/>
      <c r="D73" s="13" t="s">
        <v>73</v>
      </c>
      <c r="E73" s="14">
        <f>+E74</f>
        <v>3000</v>
      </c>
      <c r="F73" s="14">
        <f>+F74</f>
        <v>529</v>
      </c>
      <c r="G73" s="14">
        <f t="shared" si="1"/>
        <v>2471</v>
      </c>
      <c r="H73" s="14"/>
    </row>
    <row r="74" spans="2:8" ht="14.3">
      <c r="B74" s="12"/>
      <c r="C74" s="12"/>
      <c r="D74" s="13" t="s">
        <v>74</v>
      </c>
      <c r="E74" s="14">
        <v>3000</v>
      </c>
      <c r="F74" s="14">
        <v>529</v>
      </c>
      <c r="G74" s="14">
        <f t="shared" si="1"/>
        <v>2471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30000</v>
      </c>
      <c r="F76" s="14">
        <f>+F77+F78+F79</f>
        <v>22500</v>
      </c>
      <c r="G76" s="14">
        <f t="shared" si="1"/>
        <v>7500</v>
      </c>
      <c r="H76" s="14"/>
    </row>
    <row r="77" spans="2:8" ht="14.3">
      <c r="B77" s="12"/>
      <c r="C77" s="12"/>
      <c r="D77" s="13" t="s">
        <v>77</v>
      </c>
      <c r="E77" s="14"/>
      <c r="F77" s="14"/>
      <c r="G77" s="14">
        <f t="shared" si="1"/>
        <v>0</v>
      </c>
      <c r="H77" s="14"/>
    </row>
    <row r="78" spans="2:8" ht="14.3">
      <c r="B78" s="12"/>
      <c r="C78" s="12"/>
      <c r="D78" s="13" t="s">
        <v>78</v>
      </c>
      <c r="E78" s="14"/>
      <c r="F78" s="14"/>
      <c r="G78" s="14">
        <f t="shared" si="1"/>
        <v>0</v>
      </c>
      <c r="H78" s="14"/>
    </row>
    <row r="79" spans="2:8" ht="14.3">
      <c r="B79" s="12"/>
      <c r="C79" s="12"/>
      <c r="D79" s="13" t="s">
        <v>79</v>
      </c>
      <c r="E79" s="14">
        <v>30000</v>
      </c>
      <c r="F79" s="14">
        <v>22500</v>
      </c>
      <c r="G79" s="14">
        <f t="shared" si="1"/>
        <v>7500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133000</v>
      </c>
      <c r="F80" s="17">
        <f>+F6+F9+F37+F57+F69+F71+F73+F75+F76</f>
        <v>138029</v>
      </c>
      <c r="G80" s="17">
        <f t="shared" si="1"/>
        <v>-5029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185000</v>
      </c>
      <c r="F81" s="14">
        <f>+F82+F83+F84+F85+F86+F87</f>
        <v>183746</v>
      </c>
      <c r="G81" s="14">
        <f t="shared" si="1"/>
        <v>1254</v>
      </c>
      <c r="H81" s="14"/>
    </row>
    <row r="82" spans="2:8" ht="14.3">
      <c r="B82" s="12"/>
      <c r="C82" s="12"/>
      <c r="D82" s="13" t="s">
        <v>83</v>
      </c>
      <c r="E82" s="14">
        <v>185000</v>
      </c>
      <c r="F82" s="14">
        <v>183746</v>
      </c>
      <c r="G82" s="14">
        <f t="shared" si="1"/>
        <v>1254</v>
      </c>
      <c r="H82" s="14"/>
    </row>
    <row r="83" spans="2:8" ht="14.3">
      <c r="B83" s="12"/>
      <c r="C83" s="12"/>
      <c r="D83" s="13" t="s">
        <v>84</v>
      </c>
      <c r="E83" s="14"/>
      <c r="F83" s="14"/>
      <c r="G83" s="14">
        <f t="shared" si="1"/>
        <v>0</v>
      </c>
      <c r="H83" s="14"/>
    </row>
    <row r="84" spans="2:8" ht="14.3">
      <c r="B84" s="12"/>
      <c r="C84" s="12"/>
      <c r="D84" s="13" t="s">
        <v>85</v>
      </c>
      <c r="E84" s="14"/>
      <c r="F84" s="14"/>
      <c r="G84" s="14">
        <f t="shared" si="1"/>
        <v>0</v>
      </c>
      <c r="H84" s="14"/>
    </row>
    <row r="85" spans="2:8" ht="14.3">
      <c r="B85" s="12"/>
      <c r="C85" s="12"/>
      <c r="D85" s="13" t="s">
        <v>86</v>
      </c>
      <c r="E85" s="14"/>
      <c r="F85" s="14"/>
      <c r="G85" s="14">
        <f t="shared" si="1"/>
        <v>0</v>
      </c>
      <c r="H85" s="14"/>
    </row>
    <row r="86" spans="2:8" ht="14.3">
      <c r="B86" s="12"/>
      <c r="C86" s="12"/>
      <c r="D86" s="13" t="s">
        <v>87</v>
      </c>
      <c r="E86" s="14"/>
      <c r="F86" s="14"/>
      <c r="G86" s="14">
        <f t="shared" si="1"/>
        <v>0</v>
      </c>
      <c r="H86" s="14"/>
    </row>
    <row r="87" spans="2:8" ht="14.3">
      <c r="B87" s="12"/>
      <c r="C87" s="12"/>
      <c r="D87" s="13" t="s">
        <v>88</v>
      </c>
      <c r="E87" s="14"/>
      <c r="F87" s="14"/>
      <c r="G87" s="14">
        <f t="shared" si="1"/>
        <v>0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0</v>
      </c>
      <c r="F88" s="14">
        <f>+F89+F90+F91+F92+F93+F94+F95+F96+F97+F98+F99+F100+F101+F102+F103+F104+F105+F106+F107+F108+F109+F119</f>
        <v>0</v>
      </c>
      <c r="G88" s="14">
        <f t="shared" si="1"/>
        <v>0</v>
      </c>
      <c r="H88" s="14"/>
    </row>
    <row r="89" spans="2:8" ht="14.3">
      <c r="B89" s="12"/>
      <c r="C89" s="12"/>
      <c r="D89" s="13" t="s">
        <v>90</v>
      </c>
      <c r="E89" s="14"/>
      <c r="F89" s="14"/>
      <c r="G89" s="14">
        <f t="shared" si="1"/>
        <v>0</v>
      </c>
      <c r="H89" s="14"/>
    </row>
    <row r="90" spans="2:8" ht="14.3">
      <c r="B90" s="12"/>
      <c r="C90" s="12"/>
      <c r="D90" s="13" t="s">
        <v>91</v>
      </c>
      <c r="E90" s="14"/>
      <c r="F90" s="14"/>
      <c r="G90" s="14">
        <f t="shared" si="1"/>
        <v>0</v>
      </c>
      <c r="H90" s="14"/>
    </row>
    <row r="91" spans="2:8" ht="14.3">
      <c r="B91" s="12"/>
      <c r="C91" s="12"/>
      <c r="D91" s="13" t="s">
        <v>92</v>
      </c>
      <c r="E91" s="14"/>
      <c r="F91" s="14"/>
      <c r="G91" s="14">
        <f t="shared" si="1"/>
        <v>0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/>
      <c r="F93" s="14"/>
      <c r="G93" s="14">
        <f t="shared" si="1"/>
        <v>0</v>
      </c>
      <c r="H93" s="14"/>
    </row>
    <row r="94" spans="2:8" ht="14.3">
      <c r="B94" s="12"/>
      <c r="C94" s="12"/>
      <c r="D94" s="13" t="s">
        <v>95</v>
      </c>
      <c r="E94" s="14"/>
      <c r="F94" s="14"/>
      <c r="G94" s="14">
        <f t="shared" si="1"/>
        <v>0</v>
      </c>
      <c r="H94" s="14"/>
    </row>
    <row r="95" spans="2:8" ht="14.3">
      <c r="B95" s="12"/>
      <c r="C95" s="12"/>
      <c r="D95" s="13" t="s">
        <v>96</v>
      </c>
      <c r="E95" s="14"/>
      <c r="F95" s="14"/>
      <c r="G95" s="14">
        <f t="shared" si="1"/>
        <v>0</v>
      </c>
      <c r="H95" s="14"/>
    </row>
    <row r="96" spans="2:8" ht="14.3">
      <c r="B96" s="12"/>
      <c r="C96" s="12"/>
      <c r="D96" s="13" t="s">
        <v>97</v>
      </c>
      <c r="E96" s="14"/>
      <c r="F96" s="14"/>
      <c r="G96" s="14">
        <f t="shared" si="1"/>
        <v>0</v>
      </c>
      <c r="H96" s="14"/>
    </row>
    <row r="97" spans="2:8" ht="14.3">
      <c r="B97" s="12"/>
      <c r="C97" s="12"/>
      <c r="D97" s="13" t="s">
        <v>98</v>
      </c>
      <c r="E97" s="14"/>
      <c r="F97" s="14"/>
      <c r="G97" s="14">
        <f t="shared" si="1"/>
        <v>0</v>
      </c>
      <c r="H97" s="14"/>
    </row>
    <row r="98" spans="2:8" ht="14.3">
      <c r="B98" s="12"/>
      <c r="C98" s="12"/>
      <c r="D98" s="13" t="s">
        <v>99</v>
      </c>
      <c r="E98" s="14"/>
      <c r="F98" s="14"/>
      <c r="G98" s="14">
        <f t="shared" si="1"/>
        <v>0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/>
      <c r="F100" s="14"/>
      <c r="G100" s="14">
        <f t="shared" si="1"/>
        <v>0</v>
      </c>
      <c r="H100" s="14"/>
    </row>
    <row r="101" spans="2:8" ht="14.3">
      <c r="B101" s="12"/>
      <c r="C101" s="12"/>
      <c r="D101" s="13" t="s">
        <v>102</v>
      </c>
      <c r="E101" s="14"/>
      <c r="F101" s="14"/>
      <c r="G101" s="14">
        <f t="shared" si="1"/>
        <v>0</v>
      </c>
      <c r="H101" s="14"/>
    </row>
    <row r="102" spans="2:8" ht="14.3">
      <c r="B102" s="12"/>
      <c r="C102" s="12"/>
      <c r="D102" s="13" t="s">
        <v>103</v>
      </c>
      <c r="E102" s="14"/>
      <c r="F102" s="14"/>
      <c r="G102" s="14">
        <f t="shared" si="1"/>
        <v>0</v>
      </c>
      <c r="H102" s="14"/>
    </row>
    <row r="103" spans="2:8" ht="14.3">
      <c r="B103" s="12"/>
      <c r="C103" s="12"/>
      <c r="D103" s="13" t="s">
        <v>104</v>
      </c>
      <c r="E103" s="14"/>
      <c r="F103" s="14"/>
      <c r="G103" s="14">
        <f t="shared" si="1"/>
        <v>0</v>
      </c>
      <c r="H103" s="14"/>
    </row>
    <row r="104" spans="2:8" ht="14.3">
      <c r="B104" s="12"/>
      <c r="C104" s="12"/>
      <c r="D104" s="13" t="s">
        <v>105</v>
      </c>
      <c r="E104" s="14"/>
      <c r="F104" s="14"/>
      <c r="G104" s="14">
        <f t="shared" si="1"/>
        <v>0</v>
      </c>
      <c r="H104" s="14"/>
    </row>
    <row r="105" spans="2:8" ht="14.3">
      <c r="B105" s="12"/>
      <c r="C105" s="12"/>
      <c r="D105" s="13" t="s">
        <v>106</v>
      </c>
      <c r="E105" s="14"/>
      <c r="F105" s="14"/>
      <c r="G105" s="14">
        <f t="shared" si="1"/>
        <v>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/>
      <c r="F108" s="14"/>
      <c r="G108" s="14">
        <f t="shared" si="1"/>
        <v>0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0</v>
      </c>
      <c r="F109" s="14">
        <f>+F110+F111+F112+F113+F114+F115+F116+F117+F118</f>
        <v>0</v>
      </c>
      <c r="G109" s="14">
        <f t="shared" si="1"/>
        <v>0</v>
      </c>
      <c r="H109" s="14"/>
    </row>
    <row r="110" spans="2:8" ht="14.3">
      <c r="B110" s="12"/>
      <c r="C110" s="12"/>
      <c r="D110" s="13" t="s">
        <v>111</v>
      </c>
      <c r="E110" s="14"/>
      <c r="F110" s="14"/>
      <c r="G110" s="14">
        <f t="shared" si="1"/>
        <v>0</v>
      </c>
      <c r="H110" s="14"/>
    </row>
    <row r="111" spans="2:8" ht="14.3">
      <c r="B111" s="12"/>
      <c r="C111" s="12"/>
      <c r="D111" s="13" t="s">
        <v>112</v>
      </c>
      <c r="E111" s="14"/>
      <c r="F111" s="14"/>
      <c r="G111" s="14">
        <f t="shared" si="1"/>
        <v>0</v>
      </c>
      <c r="H111" s="14"/>
    </row>
    <row r="112" spans="2:8" ht="14.3">
      <c r="B112" s="12"/>
      <c r="C112" s="12"/>
      <c r="D112" s="13" t="s">
        <v>113</v>
      </c>
      <c r="E112" s="14"/>
      <c r="F112" s="14"/>
      <c r="G112" s="14">
        <f t="shared" si="1"/>
        <v>0</v>
      </c>
      <c r="H112" s="14"/>
    </row>
    <row r="113" spans="2:8" ht="14.3">
      <c r="B113" s="12"/>
      <c r="C113" s="12"/>
      <c r="D113" s="13" t="s">
        <v>114</v>
      </c>
      <c r="E113" s="14"/>
      <c r="F113" s="14"/>
      <c r="G113" s="14">
        <f t="shared" si="1"/>
        <v>0</v>
      </c>
      <c r="H113" s="14"/>
    </row>
    <row r="114" spans="2:8" ht="14.3">
      <c r="B114" s="12"/>
      <c r="C114" s="12"/>
      <c r="D114" s="13" t="s">
        <v>115</v>
      </c>
      <c r="E114" s="14"/>
      <c r="F114" s="14"/>
      <c r="G114" s="14">
        <f t="shared" si="1"/>
        <v>0</v>
      </c>
      <c r="H114" s="14"/>
    </row>
    <row r="115" spans="2:8" ht="14.3">
      <c r="B115" s="12"/>
      <c r="C115" s="12"/>
      <c r="D115" s="13" t="s">
        <v>116</v>
      </c>
      <c r="E115" s="14"/>
      <c r="F115" s="14"/>
      <c r="G115" s="14">
        <f t="shared" si="1"/>
        <v>0</v>
      </c>
      <c r="H115" s="14"/>
    </row>
    <row r="116" spans="2:8" ht="14.3">
      <c r="B116" s="12"/>
      <c r="C116" s="12"/>
      <c r="D116" s="13" t="s">
        <v>117</v>
      </c>
      <c r="E116" s="14"/>
      <c r="F116" s="14"/>
      <c r="G116" s="14">
        <f t="shared" si="1"/>
        <v>0</v>
      </c>
      <c r="H116" s="14"/>
    </row>
    <row r="117" spans="2:8" ht="14.3">
      <c r="B117" s="12"/>
      <c r="C117" s="12"/>
      <c r="D117" s="13" t="s">
        <v>118</v>
      </c>
      <c r="E117" s="14"/>
      <c r="F117" s="14"/>
      <c r="G117" s="14">
        <f t="shared" si="1"/>
        <v>0</v>
      </c>
      <c r="H117" s="14"/>
    </row>
    <row r="118" spans="2:8" ht="14.3">
      <c r="B118" s="12"/>
      <c r="C118" s="12"/>
      <c r="D118" s="13" t="s">
        <v>119</v>
      </c>
      <c r="E118" s="14"/>
      <c r="F118" s="14"/>
      <c r="G118" s="14">
        <f t="shared" si="1"/>
        <v>0</v>
      </c>
      <c r="H118" s="14"/>
    </row>
    <row r="119" spans="2:8" ht="14.3">
      <c r="B119" s="12"/>
      <c r="C119" s="12"/>
      <c r="D119" s="13" t="s">
        <v>120</v>
      </c>
      <c r="E119" s="14"/>
      <c r="F119" s="14"/>
      <c r="G119" s="14">
        <f t="shared" si="1"/>
        <v>0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159500</v>
      </c>
      <c r="F120" s="14">
        <f>+F121+F122+F123+F124+F125+F126+F127+F128+F129+F130+F131+F132+F133+F134+F135+F136+F137+F138+F139+F140+F141+F142</f>
        <v>123500</v>
      </c>
      <c r="G120" s="14">
        <f t="shared" si="1"/>
        <v>36000</v>
      </c>
      <c r="H120" s="14"/>
    </row>
    <row r="121" spans="2:8" ht="14.3">
      <c r="B121" s="12"/>
      <c r="C121" s="12"/>
      <c r="D121" s="13" t="s">
        <v>122</v>
      </c>
      <c r="E121" s="14"/>
      <c r="F121" s="14"/>
      <c r="G121" s="14">
        <f t="shared" si="1"/>
        <v>0</v>
      </c>
      <c r="H121" s="14"/>
    </row>
    <row r="122" spans="2:8" ht="14.3">
      <c r="B122" s="12"/>
      <c r="C122" s="12"/>
      <c r="D122" s="13" t="s">
        <v>123</v>
      </c>
      <c r="E122" s="14"/>
      <c r="F122" s="14"/>
      <c r="G122" s="14">
        <f t="shared" si="1"/>
        <v>0</v>
      </c>
      <c r="H122" s="14"/>
    </row>
    <row r="123" spans="2:8" ht="14.3">
      <c r="B123" s="12"/>
      <c r="C123" s="12"/>
      <c r="D123" s="13" t="s">
        <v>124</v>
      </c>
      <c r="E123" s="14">
        <v>15000</v>
      </c>
      <c r="F123" s="14">
        <v>5000</v>
      </c>
      <c r="G123" s="14">
        <f t="shared" si="1"/>
        <v>10000</v>
      </c>
      <c r="H123" s="14"/>
    </row>
    <row r="124" spans="2:8" ht="14.3">
      <c r="B124" s="12"/>
      <c r="C124" s="12"/>
      <c r="D124" s="13" t="s">
        <v>125</v>
      </c>
      <c r="E124" s="14"/>
      <c r="F124" s="14"/>
      <c r="G124" s="14">
        <f t="shared" si="1"/>
        <v>0</v>
      </c>
      <c r="H124" s="14"/>
    </row>
    <row r="125" spans="2:8" ht="14.3">
      <c r="B125" s="12"/>
      <c r="C125" s="12"/>
      <c r="D125" s="13" t="s">
        <v>126</v>
      </c>
      <c r="E125" s="14"/>
      <c r="F125" s="14"/>
      <c r="G125" s="14">
        <f t="shared" si="1"/>
        <v>0</v>
      </c>
      <c r="H125" s="14"/>
    </row>
    <row r="126" spans="2:8" ht="14.3">
      <c r="B126" s="12"/>
      <c r="C126" s="12"/>
      <c r="D126" s="13" t="s">
        <v>127</v>
      </c>
      <c r="E126" s="14"/>
      <c r="F126" s="14"/>
      <c r="G126" s="14">
        <f t="shared" si="1"/>
        <v>0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/>
      <c r="F128" s="14"/>
      <c r="G128" s="14">
        <f t="shared" si="1"/>
        <v>0</v>
      </c>
      <c r="H128" s="14"/>
    </row>
    <row r="129" spans="2:8" ht="14.3">
      <c r="B129" s="12"/>
      <c r="C129" s="12"/>
      <c r="D129" s="13" t="s">
        <v>128</v>
      </c>
      <c r="E129" s="14"/>
      <c r="F129" s="14"/>
      <c r="G129" s="14">
        <f t="shared" si="1"/>
        <v>0</v>
      </c>
      <c r="H129" s="14"/>
    </row>
    <row r="130" spans="2:8" ht="14.3">
      <c r="B130" s="12"/>
      <c r="C130" s="12"/>
      <c r="D130" s="13" t="s">
        <v>129</v>
      </c>
      <c r="E130" s="14"/>
      <c r="F130" s="14"/>
      <c r="G130" s="14">
        <f t="shared" si="1"/>
        <v>0</v>
      </c>
      <c r="H130" s="14"/>
    </row>
    <row r="131" spans="2:8" ht="14.3">
      <c r="B131" s="12"/>
      <c r="C131" s="12"/>
      <c r="D131" s="13" t="s">
        <v>130</v>
      </c>
      <c r="E131" s="14">
        <v>50000</v>
      </c>
      <c r="F131" s="14">
        <v>35000</v>
      </c>
      <c r="G131" s="14">
        <f t="shared" si="1"/>
        <v>15000</v>
      </c>
      <c r="H131" s="14"/>
    </row>
    <row r="132" spans="2:8" ht="14.3">
      <c r="B132" s="12"/>
      <c r="C132" s="12"/>
      <c r="D132" s="13" t="s">
        <v>131</v>
      </c>
      <c r="E132" s="14"/>
      <c r="F132" s="14"/>
      <c r="G132" s="14">
        <f t="shared" si="1"/>
        <v>0</v>
      </c>
      <c r="H132" s="14"/>
    </row>
    <row r="133" spans="2:8" ht="14.3">
      <c r="B133" s="12"/>
      <c r="C133" s="12"/>
      <c r="D133" s="13" t="s">
        <v>132</v>
      </c>
      <c r="E133" s="14"/>
      <c r="F133" s="14"/>
      <c r="G133" s="14">
        <f t="shared" si="1"/>
        <v>0</v>
      </c>
      <c r="H133" s="14"/>
    </row>
    <row r="134" spans="2:8" ht="14.3">
      <c r="B134" s="12"/>
      <c r="C134" s="12"/>
      <c r="D134" s="13" t="s">
        <v>133</v>
      </c>
      <c r="E134" s="14">
        <v>1000</v>
      </c>
      <c r="F134" s="14"/>
      <c r="G134" s="14">
        <f t="shared" si="1"/>
        <v>1000</v>
      </c>
      <c r="H134" s="14"/>
    </row>
    <row r="135" spans="2:8" ht="14.3">
      <c r="B135" s="12"/>
      <c r="C135" s="12"/>
      <c r="D135" s="13" t="s">
        <v>104</v>
      </c>
      <c r="E135" s="14">
        <v>83500</v>
      </c>
      <c r="F135" s="14">
        <v>83500</v>
      </c>
      <c r="G135" s="14">
        <f t="shared" ref="G135:G198" si="2">E135-F135</f>
        <v>0</v>
      </c>
      <c r="H135" s="14"/>
    </row>
    <row r="136" spans="2:8" ht="14.3">
      <c r="B136" s="12"/>
      <c r="C136" s="12"/>
      <c r="D136" s="13" t="s">
        <v>105</v>
      </c>
      <c r="E136" s="14"/>
      <c r="F136" s="14"/>
      <c r="G136" s="14">
        <f t="shared" si="2"/>
        <v>0</v>
      </c>
      <c r="H136" s="14"/>
    </row>
    <row r="137" spans="2:8" ht="14.3">
      <c r="B137" s="12"/>
      <c r="C137" s="12"/>
      <c r="D137" s="13" t="s">
        <v>134</v>
      </c>
      <c r="E137" s="14"/>
      <c r="F137" s="14"/>
      <c r="G137" s="14">
        <f t="shared" si="2"/>
        <v>0</v>
      </c>
      <c r="H137" s="14"/>
    </row>
    <row r="138" spans="2:8" ht="14.3">
      <c r="B138" s="12"/>
      <c r="C138" s="12"/>
      <c r="D138" s="13" t="s">
        <v>135</v>
      </c>
      <c r="E138" s="14">
        <v>5000</v>
      </c>
      <c r="F138" s="14"/>
      <c r="G138" s="14">
        <f t="shared" si="2"/>
        <v>5000</v>
      </c>
      <c r="H138" s="14"/>
    </row>
    <row r="139" spans="2:8" ht="14.3">
      <c r="B139" s="12"/>
      <c r="C139" s="12"/>
      <c r="D139" s="13" t="s">
        <v>136</v>
      </c>
      <c r="E139" s="14"/>
      <c r="F139" s="14"/>
      <c r="G139" s="14">
        <f t="shared" si="2"/>
        <v>0</v>
      </c>
      <c r="H139" s="14"/>
    </row>
    <row r="140" spans="2:8" ht="14.3">
      <c r="B140" s="12"/>
      <c r="C140" s="12"/>
      <c r="D140" s="13" t="s">
        <v>137</v>
      </c>
      <c r="E140" s="14"/>
      <c r="F140" s="14"/>
      <c r="G140" s="14">
        <f t="shared" si="2"/>
        <v>0</v>
      </c>
      <c r="H140" s="14"/>
    </row>
    <row r="141" spans="2:8" ht="14.3">
      <c r="B141" s="12"/>
      <c r="C141" s="12"/>
      <c r="D141" s="13" t="s">
        <v>138</v>
      </c>
      <c r="E141" s="14"/>
      <c r="F141" s="14"/>
      <c r="G141" s="14">
        <f t="shared" si="2"/>
        <v>0</v>
      </c>
      <c r="H141" s="14"/>
    </row>
    <row r="142" spans="2:8" ht="14.3">
      <c r="B142" s="12"/>
      <c r="C142" s="12"/>
      <c r="D142" s="13" t="s">
        <v>120</v>
      </c>
      <c r="E142" s="14">
        <v>5000</v>
      </c>
      <c r="F142" s="14"/>
      <c r="G142" s="14">
        <f t="shared" si="2"/>
        <v>5000</v>
      </c>
      <c r="H142" s="14"/>
    </row>
    <row r="143" spans="2:8" ht="14.3">
      <c r="B143" s="12"/>
      <c r="C143" s="12"/>
      <c r="D143" s="13" t="s">
        <v>139</v>
      </c>
      <c r="E143" s="14">
        <f>+E144+E147</f>
        <v>0</v>
      </c>
      <c r="F143" s="14">
        <f>+F144+F147</f>
        <v>0</v>
      </c>
      <c r="G143" s="14">
        <f t="shared" si="2"/>
        <v>0</v>
      </c>
      <c r="H143" s="14"/>
    </row>
    <row r="144" spans="2:8" ht="14.3">
      <c r="B144" s="12"/>
      <c r="C144" s="12"/>
      <c r="D144" s="13" t="s">
        <v>140</v>
      </c>
      <c r="E144" s="14">
        <f>+E145+E146</f>
        <v>0</v>
      </c>
      <c r="F144" s="14">
        <f>+F145+F146</f>
        <v>0</v>
      </c>
      <c r="G144" s="14">
        <f t="shared" si="2"/>
        <v>0</v>
      </c>
      <c r="H144" s="14"/>
    </row>
    <row r="145" spans="2:8" ht="14.3">
      <c r="B145" s="12"/>
      <c r="C145" s="12"/>
      <c r="D145" s="13" t="s">
        <v>141</v>
      </c>
      <c r="E145" s="14"/>
      <c r="F145" s="14"/>
      <c r="G145" s="14">
        <f t="shared" si="2"/>
        <v>0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0</v>
      </c>
      <c r="F150" s="14">
        <f>+F151</f>
        <v>0</v>
      </c>
      <c r="G150" s="14">
        <f t="shared" si="2"/>
        <v>0</v>
      </c>
      <c r="H150" s="14"/>
    </row>
    <row r="151" spans="2:8" ht="14.3">
      <c r="B151" s="12"/>
      <c r="C151" s="12"/>
      <c r="D151" s="13" t="s">
        <v>147</v>
      </c>
      <c r="E151" s="14"/>
      <c r="F151" s="14"/>
      <c r="G151" s="14">
        <f t="shared" si="2"/>
        <v>0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5000</v>
      </c>
      <c r="F153" s="14">
        <f>+F154+F155</f>
        <v>0</v>
      </c>
      <c r="G153" s="14">
        <f t="shared" si="2"/>
        <v>5000</v>
      </c>
      <c r="H153" s="14"/>
    </row>
    <row r="154" spans="2:8" ht="14.3">
      <c r="B154" s="12"/>
      <c r="C154" s="12"/>
      <c r="D154" s="13" t="s">
        <v>150</v>
      </c>
      <c r="E154" s="14"/>
      <c r="F154" s="14"/>
      <c r="G154" s="14">
        <f t="shared" si="2"/>
        <v>0</v>
      </c>
      <c r="H154" s="14"/>
    </row>
    <row r="155" spans="2:8" ht="14.3">
      <c r="B155" s="12"/>
      <c r="C155" s="12"/>
      <c r="D155" s="13" t="s">
        <v>120</v>
      </c>
      <c r="E155" s="14">
        <v>5000</v>
      </c>
      <c r="F155" s="14"/>
      <c r="G155" s="14">
        <f t="shared" si="2"/>
        <v>5000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349500</v>
      </c>
      <c r="F163" s="17">
        <f>+F81+F88+F120+F143+F148+F150+F152+F153+F156</f>
        <v>307246</v>
      </c>
      <c r="G163" s="17">
        <f t="shared" si="2"/>
        <v>42254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-216500</v>
      </c>
      <c r="F164" s="20">
        <f xml:space="preserve"> +F80 - F163</f>
        <v>-169217</v>
      </c>
      <c r="G164" s="20">
        <f t="shared" si="2"/>
        <v>-47283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0</v>
      </c>
      <c r="F165" s="14">
        <f>+F166+F167</f>
        <v>0</v>
      </c>
      <c r="G165" s="14">
        <f t="shared" si="2"/>
        <v>0</v>
      </c>
      <c r="H165" s="14"/>
    </row>
    <row r="166" spans="2:8" ht="14.3">
      <c r="B166" s="12"/>
      <c r="C166" s="12"/>
      <c r="D166" s="13" t="s">
        <v>162</v>
      </c>
      <c r="E166" s="14"/>
      <c r="F166" s="14"/>
      <c r="G166" s="14">
        <f t="shared" si="2"/>
        <v>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0</v>
      </c>
      <c r="F184" s="17">
        <f>+F165+F168+F171+F173+F174+F183</f>
        <v>0</v>
      </c>
      <c r="G184" s="17">
        <f t="shared" si="2"/>
        <v>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0</v>
      </c>
      <c r="F185" s="14">
        <f>+F186</f>
        <v>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/>
      <c r="F186" s="14"/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0</v>
      </c>
      <c r="F188" s="14">
        <f>+F189+F190+F191+F192+F193+F194+F195+F196+F197</f>
        <v>0</v>
      </c>
      <c r="G188" s="14">
        <f t="shared" si="2"/>
        <v>0</v>
      </c>
      <c r="H188" s="14"/>
    </row>
    <row r="189" spans="2:8" ht="14.3">
      <c r="B189" s="12"/>
      <c r="C189" s="12"/>
      <c r="D189" s="13" t="s">
        <v>185</v>
      </c>
      <c r="E189" s="14"/>
      <c r="F189" s="14"/>
      <c r="G189" s="14">
        <f t="shared" si="2"/>
        <v>0</v>
      </c>
      <c r="H189" s="14"/>
    </row>
    <row r="190" spans="2:8" ht="14.3">
      <c r="B190" s="12"/>
      <c r="C190" s="12"/>
      <c r="D190" s="13" t="s">
        <v>186</v>
      </c>
      <c r="E190" s="14"/>
      <c r="F190" s="14"/>
      <c r="G190" s="14">
        <f t="shared" si="2"/>
        <v>0</v>
      </c>
      <c r="H190" s="14"/>
    </row>
    <row r="191" spans="2:8" ht="14.3">
      <c r="B191" s="12"/>
      <c r="C191" s="12"/>
      <c r="D191" s="13" t="s">
        <v>187</v>
      </c>
      <c r="E191" s="14"/>
      <c r="F191" s="14"/>
      <c r="G191" s="14">
        <f t="shared" si="2"/>
        <v>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/>
      <c r="F193" s="14"/>
      <c r="G193" s="14">
        <f t="shared" si="2"/>
        <v>0</v>
      </c>
      <c r="H193" s="14"/>
    </row>
    <row r="194" spans="2:8" ht="14.3">
      <c r="B194" s="12"/>
      <c r="C194" s="12"/>
      <c r="D194" s="13" t="s">
        <v>190</v>
      </c>
      <c r="E194" s="14"/>
      <c r="F194" s="14"/>
      <c r="G194" s="14">
        <f t="shared" si="2"/>
        <v>0</v>
      </c>
      <c r="H194" s="14"/>
    </row>
    <row r="195" spans="2:8" ht="14.3">
      <c r="B195" s="12"/>
      <c r="C195" s="12"/>
      <c r="D195" s="13" t="s">
        <v>191</v>
      </c>
      <c r="E195" s="14"/>
      <c r="F195" s="14"/>
      <c r="G195" s="14">
        <f t="shared" si="2"/>
        <v>0</v>
      </c>
      <c r="H195" s="14"/>
    </row>
    <row r="196" spans="2:8" ht="14.3">
      <c r="B196" s="12"/>
      <c r="C196" s="12"/>
      <c r="D196" s="13" t="s">
        <v>192</v>
      </c>
      <c r="E196" s="14"/>
      <c r="F196" s="14"/>
      <c r="G196" s="14">
        <f t="shared" si="2"/>
        <v>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9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0</v>
      </c>
      <c r="F201" s="17">
        <f>+F185+F187+F188+F198+F200</f>
        <v>0</v>
      </c>
      <c r="G201" s="17">
        <f t="shared" si="3"/>
        <v>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0</v>
      </c>
      <c r="F202" s="20">
        <f xml:space="preserve"> +F184 - F201</f>
        <v>0</v>
      </c>
      <c r="G202" s="20">
        <f t="shared" si="3"/>
        <v>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0</v>
      </c>
      <c r="F211" s="14">
        <f>+F212+F213+F214+F215+F216+F217+F218+F219</f>
        <v>0</v>
      </c>
      <c r="G211" s="14">
        <f t="shared" si="3"/>
        <v>0</v>
      </c>
      <c r="H211" s="14"/>
    </row>
    <row r="212" spans="2:8" ht="14.3">
      <c r="B212" s="12"/>
      <c r="C212" s="12"/>
      <c r="D212" s="13" t="s">
        <v>209</v>
      </c>
      <c r="E212" s="14"/>
      <c r="F212" s="14"/>
      <c r="G212" s="14">
        <f t="shared" si="3"/>
        <v>0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/>
      <c r="F215" s="14"/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/>
      <c r="F216" s="14"/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250000</v>
      </c>
      <c r="F226" s="14">
        <f>+F227</f>
        <v>250000</v>
      </c>
      <c r="G226" s="14">
        <f t="shared" si="3"/>
        <v>0</v>
      </c>
      <c r="H226" s="14"/>
    </row>
    <row r="227" spans="2:8" ht="14.3">
      <c r="B227" s="12"/>
      <c r="C227" s="12"/>
      <c r="D227" s="13" t="s">
        <v>224</v>
      </c>
      <c r="E227" s="14">
        <v>250000</v>
      </c>
      <c r="F227" s="14">
        <v>250000</v>
      </c>
      <c r="G227" s="14">
        <f t="shared" si="3"/>
        <v>0</v>
      </c>
      <c r="H227" s="14"/>
    </row>
    <row r="228" spans="2:8" ht="14.3">
      <c r="B228" s="12"/>
      <c r="C228" s="12"/>
      <c r="D228" s="13" t="s">
        <v>225</v>
      </c>
      <c r="E228" s="14">
        <f>+E229</f>
        <v>0</v>
      </c>
      <c r="F228" s="14">
        <f>+F229</f>
        <v>0</v>
      </c>
      <c r="G228" s="14">
        <f t="shared" si="3"/>
        <v>0</v>
      </c>
      <c r="H228" s="14"/>
    </row>
    <row r="229" spans="2:8" ht="14.3">
      <c r="B229" s="12"/>
      <c r="C229" s="12"/>
      <c r="D229" s="13" t="s">
        <v>226</v>
      </c>
      <c r="E229" s="14"/>
      <c r="F229" s="14"/>
      <c r="G229" s="14">
        <f t="shared" si="3"/>
        <v>0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250000</v>
      </c>
      <c r="F230" s="17">
        <f>+F203+F204+F205+F206+F207+F208+F209+F211+F220+F221+F222+F223+F224+F226+F228</f>
        <v>250000</v>
      </c>
      <c r="G230" s="17">
        <f t="shared" si="3"/>
        <v>0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0</v>
      </c>
      <c r="F234" s="14">
        <f>+F235+F236+F237+F238+F239+F240+F241+F242</f>
        <v>0</v>
      </c>
      <c r="G234" s="14">
        <f t="shared" si="3"/>
        <v>0</v>
      </c>
      <c r="H234" s="14"/>
    </row>
    <row r="235" spans="2:8" ht="14.3">
      <c r="B235" s="12"/>
      <c r="C235" s="12"/>
      <c r="D235" s="13" t="s">
        <v>232</v>
      </c>
      <c r="E235" s="14"/>
      <c r="F235" s="14"/>
      <c r="G235" s="14">
        <f t="shared" si="3"/>
        <v>0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/>
      <c r="F237" s="14"/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/>
      <c r="F238" s="14"/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/>
      <c r="F239" s="14"/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/>
      <c r="F240" s="14"/>
      <c r="G240" s="14">
        <f t="shared" si="3"/>
        <v>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/>
      <c r="F242" s="14"/>
      <c r="G242" s="14">
        <f t="shared" si="3"/>
        <v>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0</v>
      </c>
      <c r="F245" s="23">
        <f>+F246</f>
        <v>0</v>
      </c>
      <c r="G245" s="23">
        <f t="shared" si="3"/>
        <v>0</v>
      </c>
      <c r="H245" s="23"/>
    </row>
    <row r="246" spans="2:8" ht="14.3">
      <c r="B246" s="12"/>
      <c r="C246" s="12"/>
      <c r="D246" s="22" t="s">
        <v>243</v>
      </c>
      <c r="E246" s="23"/>
      <c r="F246" s="23"/>
      <c r="G246" s="23">
        <f t="shared" si="3"/>
        <v>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0</v>
      </c>
      <c r="F247" s="23">
        <f>+F248+F249+F250+F251+F252</f>
        <v>0</v>
      </c>
      <c r="G247" s="23">
        <f t="shared" si="3"/>
        <v>0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/>
      <c r="F250" s="23"/>
      <c r="G250" s="23">
        <f t="shared" si="3"/>
        <v>0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0</v>
      </c>
      <c r="F253" s="25">
        <f>+F231+F232+F233+F234+F243+F245+F247</f>
        <v>0</v>
      </c>
      <c r="G253" s="25">
        <f t="shared" si="3"/>
        <v>0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250000</v>
      </c>
      <c r="F254" s="20">
        <f xml:space="preserve"> +F230 - F253</f>
        <v>250000</v>
      </c>
      <c r="G254" s="20">
        <f t="shared" si="3"/>
        <v>0</v>
      </c>
      <c r="H254" s="20"/>
    </row>
    <row r="255" spans="2:8" ht="14.3">
      <c r="B255" s="26" t="s">
        <v>252</v>
      </c>
      <c r="C255" s="27"/>
      <c r="D255" s="28"/>
      <c r="E255" s="29">
        <v>33500</v>
      </c>
      <c r="F255" s="29"/>
      <c r="G255" s="29">
        <f>E255 + E256</f>
        <v>33500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0</v>
      </c>
      <c r="F257" s="20">
        <f xml:space="preserve"> +F164 +F202 +F254 - (F255 + F256)</f>
        <v>80783</v>
      </c>
      <c r="G257" s="20">
        <f t="shared" si="3"/>
        <v>-80783</v>
      </c>
      <c r="H257" s="20"/>
    </row>
    <row r="258" spans="2:8" ht="14.3">
      <c r="B258" s="21" t="s">
        <v>254</v>
      </c>
      <c r="C258" s="18"/>
      <c r="D258" s="19"/>
      <c r="E258" s="20">
        <v>28207867</v>
      </c>
      <c r="F258" s="20">
        <v>28207867</v>
      </c>
      <c r="G258" s="20">
        <f t="shared" si="3"/>
        <v>0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28207867</v>
      </c>
      <c r="F259" s="20">
        <f xml:space="preserve"> +F257 +F258</f>
        <v>28288650</v>
      </c>
      <c r="G259" s="20">
        <f t="shared" si="3"/>
        <v>-80783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256</v>
      </c>
      <c r="C2" s="4"/>
      <c r="D2" s="4"/>
      <c r="E2" s="4"/>
      <c r="F2" s="4"/>
      <c r="G2" s="4"/>
      <c r="H2" s="4"/>
    </row>
    <row r="3" spans="2:8" ht="21.75">
      <c r="B3" s="5" t="s">
        <v>257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258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0</v>
      </c>
      <c r="F6" s="11">
        <f>+F7+F8</f>
        <v>0</v>
      </c>
      <c r="G6" s="11">
        <f>E6-F6</f>
        <v>0</v>
      </c>
      <c r="H6" s="11"/>
    </row>
    <row r="7" spans="2:8" ht="14.3">
      <c r="B7" s="12"/>
      <c r="C7" s="12"/>
      <c r="D7" s="13" t="s">
        <v>12</v>
      </c>
      <c r="E7" s="14"/>
      <c r="F7" s="14"/>
      <c r="G7" s="14">
        <f t="shared" ref="G7:G70" si="0">E7-F7</f>
        <v>0</v>
      </c>
      <c r="H7" s="14"/>
    </row>
    <row r="8" spans="2:8" ht="14.3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ht="14.3">
      <c r="B9" s="12"/>
      <c r="C9" s="12"/>
      <c r="D9" s="13" t="s">
        <v>14</v>
      </c>
      <c r="E9" s="14">
        <f>+E10+E19+E24+E25+E29+E30+E36</f>
        <v>356950000</v>
      </c>
      <c r="F9" s="14">
        <f>+F10+F19+F24+F25+F29+F30+F36</f>
        <v>358449136</v>
      </c>
      <c r="G9" s="14">
        <f t="shared" si="0"/>
        <v>-1499136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321500000</v>
      </c>
      <c r="F10" s="14">
        <f>+F11+F12+F13+F14+F15+F16+F17+F18</f>
        <v>320968231</v>
      </c>
      <c r="G10" s="14">
        <f t="shared" si="0"/>
        <v>531769</v>
      </c>
      <c r="H10" s="14"/>
    </row>
    <row r="11" spans="2:8" ht="14.3">
      <c r="B11" s="12"/>
      <c r="C11" s="12"/>
      <c r="D11" s="13" t="s">
        <v>16</v>
      </c>
      <c r="E11" s="14">
        <v>321500000</v>
      </c>
      <c r="F11" s="14">
        <v>320968231</v>
      </c>
      <c r="G11" s="14">
        <f t="shared" si="0"/>
        <v>531769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/>
      <c r="F13" s="14"/>
      <c r="G13" s="14">
        <f t="shared" si="0"/>
        <v>0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0</v>
      </c>
      <c r="F19" s="14">
        <f>+F20+F21+F22+F23</f>
        <v>0</v>
      </c>
      <c r="G19" s="14">
        <f t="shared" si="0"/>
        <v>0</v>
      </c>
      <c r="H19" s="14"/>
    </row>
    <row r="20" spans="2:8" ht="14.3">
      <c r="B20" s="12"/>
      <c r="C20" s="12"/>
      <c r="D20" s="13" t="s">
        <v>25</v>
      </c>
      <c r="E20" s="14"/>
      <c r="F20" s="14"/>
      <c r="G20" s="14">
        <f t="shared" si="0"/>
        <v>0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>
        <v>200000</v>
      </c>
      <c r="F24" s="14">
        <v>97274</v>
      </c>
      <c r="G24" s="14">
        <f t="shared" si="0"/>
        <v>102726</v>
      </c>
      <c r="H24" s="14"/>
    </row>
    <row r="25" spans="2:8" ht="14.3">
      <c r="B25" s="12"/>
      <c r="C25" s="12"/>
      <c r="D25" s="13" t="s">
        <v>30</v>
      </c>
      <c r="E25" s="14">
        <f>+E26+E27+E28</f>
        <v>3600000</v>
      </c>
      <c r="F25" s="14">
        <f>+F26+F27+F28</f>
        <v>3607992</v>
      </c>
      <c r="G25" s="14">
        <f t="shared" si="0"/>
        <v>-7992</v>
      </c>
      <c r="H25" s="14"/>
    </row>
    <row r="26" spans="2:8" ht="14.3">
      <c r="B26" s="12"/>
      <c r="C26" s="12"/>
      <c r="D26" s="13" t="s">
        <v>31</v>
      </c>
      <c r="E26" s="14">
        <v>3600000</v>
      </c>
      <c r="F26" s="14">
        <v>3607992</v>
      </c>
      <c r="G26" s="14">
        <f t="shared" si="0"/>
        <v>-7992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>
        <v>28500000</v>
      </c>
      <c r="F29" s="14">
        <v>28724881</v>
      </c>
      <c r="G29" s="14">
        <f t="shared" si="0"/>
        <v>-224881</v>
      </c>
      <c r="H29" s="14"/>
    </row>
    <row r="30" spans="2:8" ht="14.3">
      <c r="B30" s="12"/>
      <c r="C30" s="12"/>
      <c r="D30" s="13" t="s">
        <v>35</v>
      </c>
      <c r="E30" s="14">
        <f>+E31+E32+E33+E34+E35</f>
        <v>3150000</v>
      </c>
      <c r="F30" s="14">
        <f>+F31+F32+F33+F34+F35</f>
        <v>5050758</v>
      </c>
      <c r="G30" s="14">
        <f t="shared" si="0"/>
        <v>-1900758</v>
      </c>
      <c r="H30" s="14"/>
    </row>
    <row r="31" spans="2:8" ht="14.3">
      <c r="B31" s="12"/>
      <c r="C31" s="12"/>
      <c r="D31" s="13" t="s">
        <v>36</v>
      </c>
      <c r="E31" s="14">
        <v>1000000</v>
      </c>
      <c r="F31" s="14">
        <v>2763405</v>
      </c>
      <c r="G31" s="14">
        <f t="shared" si="0"/>
        <v>-1763405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>
        <v>1950000</v>
      </c>
      <c r="F33" s="14">
        <v>2086185</v>
      </c>
      <c r="G33" s="14">
        <f t="shared" si="0"/>
        <v>-136185</v>
      </c>
      <c r="H33" s="14"/>
    </row>
    <row r="34" spans="2:8" ht="14.3">
      <c r="B34" s="12"/>
      <c r="C34" s="12"/>
      <c r="D34" s="13" t="s">
        <v>39</v>
      </c>
      <c r="E34" s="14">
        <v>200000</v>
      </c>
      <c r="F34" s="14">
        <v>201168</v>
      </c>
      <c r="G34" s="14">
        <f t="shared" si="0"/>
        <v>-1168</v>
      </c>
      <c r="H34" s="14"/>
    </row>
    <row r="35" spans="2:8" ht="14.3">
      <c r="B35" s="12"/>
      <c r="C35" s="12"/>
      <c r="D35" s="13" t="s">
        <v>40</v>
      </c>
      <c r="E35" s="14"/>
      <c r="F35" s="14"/>
      <c r="G35" s="14">
        <f t="shared" si="0"/>
        <v>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  <c r="H50" s="14"/>
    </row>
    <row r="51" spans="2:8" ht="14.3">
      <c r="B51" s="12"/>
      <c r="C51" s="12"/>
      <c r="D51" s="13" t="s">
        <v>36</v>
      </c>
      <c r="E51" s="14"/>
      <c r="F51" s="14"/>
      <c r="G51" s="14">
        <f t="shared" si="0"/>
        <v>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/>
      <c r="F53" s="14"/>
      <c r="G53" s="14">
        <f t="shared" si="0"/>
        <v>0</v>
      </c>
      <c r="H53" s="14"/>
    </row>
    <row r="54" spans="2:8" ht="14.3">
      <c r="B54" s="12"/>
      <c r="C54" s="12"/>
      <c r="D54" s="13" t="s">
        <v>39</v>
      </c>
      <c r="E54" s="14"/>
      <c r="F54" s="14"/>
      <c r="G54" s="14">
        <f t="shared" si="0"/>
        <v>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2915000</v>
      </c>
      <c r="F57" s="14">
        <f>+F58</f>
        <v>3104190</v>
      </c>
      <c r="G57" s="14">
        <f t="shared" si="0"/>
        <v>-189190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2915000</v>
      </c>
      <c r="F58" s="14">
        <f>+F59+F60+F61+F62+F63+F64+F65+F66+F67+F68</f>
        <v>3104190</v>
      </c>
      <c r="G58" s="14">
        <f t="shared" si="0"/>
        <v>-189190</v>
      </c>
      <c r="H58" s="14"/>
    </row>
    <row r="59" spans="2:8" ht="14.3">
      <c r="B59" s="12"/>
      <c r="C59" s="12"/>
      <c r="D59" s="13" t="s">
        <v>59</v>
      </c>
      <c r="E59" s="14">
        <v>100000</v>
      </c>
      <c r="F59" s="14">
        <v>78750</v>
      </c>
      <c r="G59" s="14">
        <f t="shared" si="0"/>
        <v>21250</v>
      </c>
      <c r="H59" s="14"/>
    </row>
    <row r="60" spans="2:8" ht="14.3">
      <c r="B60" s="12"/>
      <c r="C60" s="12"/>
      <c r="D60" s="13" t="s">
        <v>60</v>
      </c>
      <c r="E60" s="14">
        <v>40000</v>
      </c>
      <c r="F60" s="14">
        <v>36650</v>
      </c>
      <c r="G60" s="14">
        <f t="shared" si="0"/>
        <v>3350</v>
      </c>
      <c r="H60" s="14"/>
    </row>
    <row r="61" spans="2:8" ht="14.3">
      <c r="B61" s="12"/>
      <c r="C61" s="12"/>
      <c r="D61" s="13" t="s">
        <v>61</v>
      </c>
      <c r="E61" s="14">
        <v>300000</v>
      </c>
      <c r="F61" s="14">
        <v>309950</v>
      </c>
      <c r="G61" s="14">
        <f t="shared" si="0"/>
        <v>-9950</v>
      </c>
      <c r="H61" s="14"/>
    </row>
    <row r="62" spans="2:8" ht="14.3">
      <c r="B62" s="12"/>
      <c r="C62" s="12"/>
      <c r="D62" s="13" t="s">
        <v>62</v>
      </c>
      <c r="E62" s="14">
        <v>900000</v>
      </c>
      <c r="F62" s="14">
        <v>1111856</v>
      </c>
      <c r="G62" s="14">
        <f t="shared" si="0"/>
        <v>-211856</v>
      </c>
      <c r="H62" s="14"/>
    </row>
    <row r="63" spans="2:8" ht="14.3">
      <c r="B63" s="12"/>
      <c r="C63" s="12"/>
      <c r="D63" s="13" t="s">
        <v>63</v>
      </c>
      <c r="E63" s="14">
        <v>10000</v>
      </c>
      <c r="F63" s="14"/>
      <c r="G63" s="14">
        <f t="shared" si="0"/>
        <v>10000</v>
      </c>
      <c r="H63" s="14"/>
    </row>
    <row r="64" spans="2:8" ht="14.3">
      <c r="B64" s="12"/>
      <c r="C64" s="12"/>
      <c r="D64" s="13" t="s">
        <v>64</v>
      </c>
      <c r="E64" s="14">
        <v>25000</v>
      </c>
      <c r="F64" s="14">
        <v>6300</v>
      </c>
      <c r="G64" s="14">
        <f t="shared" si="0"/>
        <v>18700</v>
      </c>
      <c r="H64" s="14"/>
    </row>
    <row r="65" spans="2:8" ht="14.3">
      <c r="B65" s="12"/>
      <c r="C65" s="12"/>
      <c r="D65" s="13" t="s">
        <v>65</v>
      </c>
      <c r="E65" s="14">
        <v>600000</v>
      </c>
      <c r="F65" s="14">
        <v>555351</v>
      </c>
      <c r="G65" s="14">
        <f t="shared" si="0"/>
        <v>44649</v>
      </c>
      <c r="H65" s="14"/>
    </row>
    <row r="66" spans="2:8" ht="14.3">
      <c r="B66" s="12"/>
      <c r="C66" s="12"/>
      <c r="D66" s="13" t="s">
        <v>66</v>
      </c>
      <c r="E66" s="14">
        <v>440000</v>
      </c>
      <c r="F66" s="14">
        <v>579160</v>
      </c>
      <c r="G66" s="14">
        <f t="shared" si="0"/>
        <v>-139160</v>
      </c>
      <c r="H66" s="14"/>
    </row>
    <row r="67" spans="2:8" ht="14.3">
      <c r="B67" s="12"/>
      <c r="C67" s="12"/>
      <c r="D67" s="13" t="s">
        <v>67</v>
      </c>
      <c r="E67" s="14">
        <v>200000</v>
      </c>
      <c r="F67" s="14">
        <v>140398</v>
      </c>
      <c r="G67" s="14">
        <f t="shared" si="0"/>
        <v>59602</v>
      </c>
      <c r="H67" s="14"/>
    </row>
    <row r="68" spans="2:8" ht="14.3">
      <c r="B68" s="12"/>
      <c r="C68" s="12"/>
      <c r="D68" s="13" t="s">
        <v>68</v>
      </c>
      <c r="E68" s="14">
        <v>300000</v>
      </c>
      <c r="F68" s="14">
        <v>285775</v>
      </c>
      <c r="G68" s="14">
        <f t="shared" si="0"/>
        <v>14225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0</v>
      </c>
      <c r="F71" s="14">
        <f>+F72</f>
        <v>0</v>
      </c>
      <c r="G71" s="14">
        <f t="shared" ref="G71:G134" si="1">E71-F71</f>
        <v>0</v>
      </c>
      <c r="H71" s="14"/>
    </row>
    <row r="72" spans="2:8" ht="14.3">
      <c r="B72" s="12"/>
      <c r="C72" s="12"/>
      <c r="D72" s="13" t="s">
        <v>72</v>
      </c>
      <c r="E72" s="14"/>
      <c r="F72" s="14"/>
      <c r="G72" s="14">
        <f t="shared" si="1"/>
        <v>0</v>
      </c>
      <c r="H72" s="14"/>
    </row>
    <row r="73" spans="2:8" ht="14.3">
      <c r="B73" s="12"/>
      <c r="C73" s="12"/>
      <c r="D73" s="13" t="s">
        <v>73</v>
      </c>
      <c r="E73" s="14">
        <f>+E74</f>
        <v>20000</v>
      </c>
      <c r="F73" s="14">
        <f>+F74</f>
        <v>2997</v>
      </c>
      <c r="G73" s="14">
        <f t="shared" si="1"/>
        <v>17003</v>
      </c>
      <c r="H73" s="14"/>
    </row>
    <row r="74" spans="2:8" ht="14.3">
      <c r="B74" s="12"/>
      <c r="C74" s="12"/>
      <c r="D74" s="13" t="s">
        <v>74</v>
      </c>
      <c r="E74" s="14">
        <v>20000</v>
      </c>
      <c r="F74" s="14">
        <v>2997</v>
      </c>
      <c r="G74" s="14">
        <f t="shared" si="1"/>
        <v>17003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6165000</v>
      </c>
      <c r="F76" s="14">
        <f>+F77+F78+F79</f>
        <v>6174111</v>
      </c>
      <c r="G76" s="14">
        <f t="shared" si="1"/>
        <v>-9111</v>
      </c>
      <c r="H76" s="14"/>
    </row>
    <row r="77" spans="2:8" ht="14.3">
      <c r="B77" s="12"/>
      <c r="C77" s="12"/>
      <c r="D77" s="13" t="s">
        <v>77</v>
      </c>
      <c r="E77" s="14">
        <v>65000</v>
      </c>
      <c r="F77" s="14">
        <v>65000</v>
      </c>
      <c r="G77" s="14">
        <f t="shared" si="1"/>
        <v>0</v>
      </c>
      <c r="H77" s="14"/>
    </row>
    <row r="78" spans="2:8" ht="14.3">
      <c r="B78" s="12"/>
      <c r="C78" s="12"/>
      <c r="D78" s="13" t="s">
        <v>78</v>
      </c>
      <c r="E78" s="14">
        <v>3800000</v>
      </c>
      <c r="F78" s="14">
        <v>3786285</v>
      </c>
      <c r="G78" s="14">
        <f t="shared" si="1"/>
        <v>13715</v>
      </c>
      <c r="H78" s="14"/>
    </row>
    <row r="79" spans="2:8" ht="14.3">
      <c r="B79" s="12"/>
      <c r="C79" s="12"/>
      <c r="D79" s="13" t="s">
        <v>79</v>
      </c>
      <c r="E79" s="14">
        <v>2300000</v>
      </c>
      <c r="F79" s="14">
        <v>2322826</v>
      </c>
      <c r="G79" s="14">
        <f t="shared" si="1"/>
        <v>-22826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366050000</v>
      </c>
      <c r="F80" s="17">
        <f>+F6+F9+F37+F57+F69+F71+F73+F75+F76</f>
        <v>367730434</v>
      </c>
      <c r="G80" s="17">
        <f t="shared" si="1"/>
        <v>-1680434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281300000</v>
      </c>
      <c r="F81" s="14">
        <f>+F82+F83+F84+F85+F86+F87</f>
        <v>274448244</v>
      </c>
      <c r="G81" s="14">
        <f t="shared" si="1"/>
        <v>6851756</v>
      </c>
      <c r="H81" s="14"/>
    </row>
    <row r="82" spans="2:8" ht="14.3">
      <c r="B82" s="12"/>
      <c r="C82" s="12"/>
      <c r="D82" s="13" t="s">
        <v>83</v>
      </c>
      <c r="E82" s="14"/>
      <c r="F82" s="14"/>
      <c r="G82" s="14">
        <f t="shared" si="1"/>
        <v>0</v>
      </c>
      <c r="H82" s="14"/>
    </row>
    <row r="83" spans="2:8" ht="14.3">
      <c r="B83" s="12"/>
      <c r="C83" s="12"/>
      <c r="D83" s="13" t="s">
        <v>84</v>
      </c>
      <c r="E83" s="14">
        <v>138000000</v>
      </c>
      <c r="F83" s="14">
        <v>134915015</v>
      </c>
      <c r="G83" s="14">
        <f t="shared" si="1"/>
        <v>3084985</v>
      </c>
      <c r="H83" s="14"/>
    </row>
    <row r="84" spans="2:8" ht="14.3">
      <c r="B84" s="12"/>
      <c r="C84" s="12"/>
      <c r="D84" s="13" t="s">
        <v>85</v>
      </c>
      <c r="E84" s="14">
        <v>48000000</v>
      </c>
      <c r="F84" s="14">
        <v>44840009</v>
      </c>
      <c r="G84" s="14">
        <f t="shared" si="1"/>
        <v>3159991</v>
      </c>
      <c r="H84" s="14"/>
    </row>
    <row r="85" spans="2:8" ht="14.3">
      <c r="B85" s="12"/>
      <c r="C85" s="12"/>
      <c r="D85" s="13" t="s">
        <v>86</v>
      </c>
      <c r="E85" s="14">
        <v>49500000</v>
      </c>
      <c r="F85" s="14">
        <v>47402032</v>
      </c>
      <c r="G85" s="14">
        <f t="shared" si="1"/>
        <v>2097968</v>
      </c>
      <c r="H85" s="14"/>
    </row>
    <row r="86" spans="2:8" ht="14.3">
      <c r="B86" s="12"/>
      <c r="C86" s="12"/>
      <c r="D86" s="13" t="s">
        <v>87</v>
      </c>
      <c r="E86" s="14">
        <v>9500000</v>
      </c>
      <c r="F86" s="14">
        <v>10110200</v>
      </c>
      <c r="G86" s="14">
        <f t="shared" si="1"/>
        <v>-610200</v>
      </c>
      <c r="H86" s="14"/>
    </row>
    <row r="87" spans="2:8" ht="14.3">
      <c r="B87" s="12"/>
      <c r="C87" s="12"/>
      <c r="D87" s="13" t="s">
        <v>88</v>
      </c>
      <c r="E87" s="14">
        <v>36300000</v>
      </c>
      <c r="F87" s="14">
        <v>37180988</v>
      </c>
      <c r="G87" s="14">
        <f t="shared" si="1"/>
        <v>-880988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54210000</v>
      </c>
      <c r="F88" s="14">
        <f>+F89+F90+F91+F92+F93+F94+F95+F96+F97+F98+F99+F100+F101+F102+F103+F104+F105+F106+F107+F108+F109+F119</f>
        <v>54085477</v>
      </c>
      <c r="G88" s="14">
        <f t="shared" si="1"/>
        <v>124523</v>
      </c>
      <c r="H88" s="14"/>
    </row>
    <row r="89" spans="2:8" ht="14.3">
      <c r="B89" s="12"/>
      <c r="C89" s="12"/>
      <c r="D89" s="13" t="s">
        <v>90</v>
      </c>
      <c r="E89" s="14">
        <v>20000000</v>
      </c>
      <c r="F89" s="14">
        <v>22172728</v>
      </c>
      <c r="G89" s="14">
        <f t="shared" si="1"/>
        <v>-2172728</v>
      </c>
      <c r="H89" s="14"/>
    </row>
    <row r="90" spans="2:8" ht="14.3">
      <c r="B90" s="12"/>
      <c r="C90" s="12"/>
      <c r="D90" s="13" t="s">
        <v>91</v>
      </c>
      <c r="E90" s="14">
        <v>900000</v>
      </c>
      <c r="F90" s="14">
        <v>940079</v>
      </c>
      <c r="G90" s="14">
        <f t="shared" si="1"/>
        <v>-40079</v>
      </c>
      <c r="H90" s="14"/>
    </row>
    <row r="91" spans="2:8" ht="14.3">
      <c r="B91" s="12"/>
      <c r="C91" s="12"/>
      <c r="D91" s="13" t="s">
        <v>92</v>
      </c>
      <c r="E91" s="14">
        <v>10000</v>
      </c>
      <c r="F91" s="14"/>
      <c r="G91" s="14">
        <f t="shared" si="1"/>
        <v>10000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>
        <v>2000000</v>
      </c>
      <c r="F93" s="14">
        <v>1283571</v>
      </c>
      <c r="G93" s="14">
        <f t="shared" si="1"/>
        <v>716429</v>
      </c>
      <c r="H93" s="14"/>
    </row>
    <row r="94" spans="2:8" ht="14.3">
      <c r="B94" s="12"/>
      <c r="C94" s="12"/>
      <c r="D94" s="13" t="s">
        <v>95</v>
      </c>
      <c r="E94" s="14">
        <v>50000</v>
      </c>
      <c r="F94" s="14">
        <v>50289</v>
      </c>
      <c r="G94" s="14">
        <f t="shared" si="1"/>
        <v>-289</v>
      </c>
      <c r="H94" s="14"/>
    </row>
    <row r="95" spans="2:8" ht="14.3">
      <c r="B95" s="12"/>
      <c r="C95" s="12"/>
      <c r="D95" s="13" t="s">
        <v>96</v>
      </c>
      <c r="E95" s="14">
        <v>200000</v>
      </c>
      <c r="F95" s="14">
        <v>79805</v>
      </c>
      <c r="G95" s="14">
        <f t="shared" si="1"/>
        <v>120195</v>
      </c>
      <c r="H95" s="14"/>
    </row>
    <row r="96" spans="2:8" ht="14.3">
      <c r="B96" s="12"/>
      <c r="C96" s="12"/>
      <c r="D96" s="13" t="s">
        <v>97</v>
      </c>
      <c r="E96" s="14">
        <v>6000000</v>
      </c>
      <c r="F96" s="14">
        <v>6004756</v>
      </c>
      <c r="G96" s="14">
        <f t="shared" si="1"/>
        <v>-4756</v>
      </c>
      <c r="H96" s="14"/>
    </row>
    <row r="97" spans="2:8" ht="14.3">
      <c r="B97" s="12"/>
      <c r="C97" s="12"/>
      <c r="D97" s="13" t="s">
        <v>98</v>
      </c>
      <c r="E97" s="14">
        <v>2500000</v>
      </c>
      <c r="F97" s="14">
        <v>2648854</v>
      </c>
      <c r="G97" s="14">
        <f t="shared" si="1"/>
        <v>-148854</v>
      </c>
      <c r="H97" s="14"/>
    </row>
    <row r="98" spans="2:8" ht="14.3">
      <c r="B98" s="12"/>
      <c r="C98" s="12"/>
      <c r="D98" s="13" t="s">
        <v>99</v>
      </c>
      <c r="E98" s="14"/>
      <c r="F98" s="14"/>
      <c r="G98" s="14">
        <f t="shared" si="1"/>
        <v>0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>
        <v>9000000</v>
      </c>
      <c r="F100" s="14">
        <v>7932249</v>
      </c>
      <c r="G100" s="14">
        <f t="shared" si="1"/>
        <v>1067751</v>
      </c>
      <c r="H100" s="14"/>
    </row>
    <row r="101" spans="2:8" ht="14.3">
      <c r="B101" s="12"/>
      <c r="C101" s="12"/>
      <c r="D101" s="13" t="s">
        <v>102</v>
      </c>
      <c r="E101" s="14">
        <v>10000</v>
      </c>
      <c r="F101" s="14"/>
      <c r="G101" s="14">
        <f t="shared" si="1"/>
        <v>10000</v>
      </c>
      <c r="H101" s="14"/>
    </row>
    <row r="102" spans="2:8" ht="14.3">
      <c r="B102" s="12"/>
      <c r="C102" s="12"/>
      <c r="D102" s="13" t="s">
        <v>103</v>
      </c>
      <c r="E102" s="14">
        <v>2400000</v>
      </c>
      <c r="F102" s="14">
        <v>2768369</v>
      </c>
      <c r="G102" s="14">
        <f t="shared" si="1"/>
        <v>-368369</v>
      </c>
      <c r="H102" s="14"/>
    </row>
    <row r="103" spans="2:8" ht="14.3">
      <c r="B103" s="12"/>
      <c r="C103" s="12"/>
      <c r="D103" s="13" t="s">
        <v>104</v>
      </c>
      <c r="E103" s="14">
        <v>3125000</v>
      </c>
      <c r="F103" s="14">
        <v>2227119</v>
      </c>
      <c r="G103" s="14">
        <f t="shared" si="1"/>
        <v>897881</v>
      </c>
      <c r="H103" s="14"/>
    </row>
    <row r="104" spans="2:8" ht="14.3">
      <c r="B104" s="12"/>
      <c r="C104" s="12"/>
      <c r="D104" s="13" t="s">
        <v>105</v>
      </c>
      <c r="E104" s="14">
        <v>1200000</v>
      </c>
      <c r="F104" s="14">
        <v>1067600</v>
      </c>
      <c r="G104" s="14">
        <f t="shared" si="1"/>
        <v>132400</v>
      </c>
      <c r="H104" s="14"/>
    </row>
    <row r="105" spans="2:8" ht="14.3">
      <c r="B105" s="12"/>
      <c r="C105" s="12"/>
      <c r="D105" s="13" t="s">
        <v>106</v>
      </c>
      <c r="E105" s="14"/>
      <c r="F105" s="14"/>
      <c r="G105" s="14">
        <f t="shared" si="1"/>
        <v>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>
        <v>3700000</v>
      </c>
      <c r="F108" s="14">
        <v>3977190</v>
      </c>
      <c r="G108" s="14">
        <f t="shared" si="1"/>
        <v>-277190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2790000</v>
      </c>
      <c r="F109" s="14">
        <f>+F110+F111+F112+F113+F114+F115+F116+F117+F118</f>
        <v>2595472</v>
      </c>
      <c r="G109" s="14">
        <f t="shared" si="1"/>
        <v>194528</v>
      </c>
      <c r="H109" s="14"/>
    </row>
    <row r="110" spans="2:8" ht="14.3">
      <c r="B110" s="12"/>
      <c r="C110" s="12"/>
      <c r="D110" s="13" t="s">
        <v>111</v>
      </c>
      <c r="E110" s="14">
        <v>750000</v>
      </c>
      <c r="F110" s="14">
        <v>1052032</v>
      </c>
      <c r="G110" s="14">
        <f t="shared" si="1"/>
        <v>-302032</v>
      </c>
      <c r="H110" s="14"/>
    </row>
    <row r="111" spans="2:8" ht="14.3">
      <c r="B111" s="12"/>
      <c r="C111" s="12"/>
      <c r="D111" s="13" t="s">
        <v>112</v>
      </c>
      <c r="E111" s="14">
        <v>20000</v>
      </c>
      <c r="F111" s="14">
        <v>5386</v>
      </c>
      <c r="G111" s="14">
        <f t="shared" si="1"/>
        <v>14614</v>
      </c>
      <c r="H111" s="14"/>
    </row>
    <row r="112" spans="2:8" ht="14.3">
      <c r="B112" s="12"/>
      <c r="C112" s="12"/>
      <c r="D112" s="13" t="s">
        <v>113</v>
      </c>
      <c r="E112" s="14">
        <v>250000</v>
      </c>
      <c r="F112" s="14">
        <v>284545</v>
      </c>
      <c r="G112" s="14">
        <f t="shared" si="1"/>
        <v>-34545</v>
      </c>
      <c r="H112" s="14"/>
    </row>
    <row r="113" spans="2:8" ht="14.3">
      <c r="B113" s="12"/>
      <c r="C113" s="12"/>
      <c r="D113" s="13" t="s">
        <v>114</v>
      </c>
      <c r="E113" s="14">
        <v>1650000</v>
      </c>
      <c r="F113" s="14">
        <v>1227194</v>
      </c>
      <c r="G113" s="14">
        <f t="shared" si="1"/>
        <v>422806</v>
      </c>
      <c r="H113" s="14"/>
    </row>
    <row r="114" spans="2:8" ht="14.3">
      <c r="B114" s="12"/>
      <c r="C114" s="12"/>
      <c r="D114" s="13" t="s">
        <v>115</v>
      </c>
      <c r="E114" s="14">
        <v>10000</v>
      </c>
      <c r="F114" s="14"/>
      <c r="G114" s="14">
        <f t="shared" si="1"/>
        <v>10000</v>
      </c>
      <c r="H114" s="14"/>
    </row>
    <row r="115" spans="2:8" ht="14.3">
      <c r="B115" s="12"/>
      <c r="C115" s="12"/>
      <c r="D115" s="13" t="s">
        <v>116</v>
      </c>
      <c r="E115" s="14">
        <v>20000</v>
      </c>
      <c r="F115" s="14">
        <v>990</v>
      </c>
      <c r="G115" s="14">
        <f t="shared" si="1"/>
        <v>19010</v>
      </c>
      <c r="H115" s="14"/>
    </row>
    <row r="116" spans="2:8" ht="14.3">
      <c r="B116" s="12"/>
      <c r="C116" s="12"/>
      <c r="D116" s="13" t="s">
        <v>117</v>
      </c>
      <c r="E116" s="14">
        <v>10000</v>
      </c>
      <c r="F116" s="14"/>
      <c r="G116" s="14">
        <f t="shared" si="1"/>
        <v>10000</v>
      </c>
      <c r="H116" s="14"/>
    </row>
    <row r="117" spans="2:8" ht="14.3">
      <c r="B117" s="12"/>
      <c r="C117" s="12"/>
      <c r="D117" s="13" t="s">
        <v>118</v>
      </c>
      <c r="E117" s="14">
        <v>50000</v>
      </c>
      <c r="F117" s="14">
        <v>19125</v>
      </c>
      <c r="G117" s="14">
        <f t="shared" si="1"/>
        <v>30875</v>
      </c>
      <c r="H117" s="14"/>
    </row>
    <row r="118" spans="2:8" ht="14.3">
      <c r="B118" s="12"/>
      <c r="C118" s="12"/>
      <c r="D118" s="13" t="s">
        <v>119</v>
      </c>
      <c r="E118" s="14">
        <v>30000</v>
      </c>
      <c r="F118" s="14">
        <v>6200</v>
      </c>
      <c r="G118" s="14">
        <f t="shared" si="1"/>
        <v>23800</v>
      </c>
      <c r="H118" s="14"/>
    </row>
    <row r="119" spans="2:8" ht="14.3">
      <c r="B119" s="12"/>
      <c r="C119" s="12"/>
      <c r="D119" s="13" t="s">
        <v>120</v>
      </c>
      <c r="E119" s="14">
        <v>325000</v>
      </c>
      <c r="F119" s="14">
        <v>337396</v>
      </c>
      <c r="G119" s="14">
        <f t="shared" si="1"/>
        <v>-12396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29070000</v>
      </c>
      <c r="F120" s="14">
        <f>+F121+F122+F123+F124+F125+F126+F127+F128+F129+F130+F131+F132+F133+F134+F135+F136+F137+F138+F139+F140+F141+F142</f>
        <v>27146538</v>
      </c>
      <c r="G120" s="14">
        <f t="shared" si="1"/>
        <v>1923462</v>
      </c>
      <c r="H120" s="14"/>
    </row>
    <row r="121" spans="2:8" ht="14.3">
      <c r="B121" s="12"/>
      <c r="C121" s="12"/>
      <c r="D121" s="13" t="s">
        <v>122</v>
      </c>
      <c r="E121" s="14">
        <v>1900000</v>
      </c>
      <c r="F121" s="14">
        <v>1522703</v>
      </c>
      <c r="G121" s="14">
        <f t="shared" si="1"/>
        <v>377297</v>
      </c>
      <c r="H121" s="14"/>
    </row>
    <row r="122" spans="2:8" ht="14.3">
      <c r="B122" s="12"/>
      <c r="C122" s="12"/>
      <c r="D122" s="13" t="s">
        <v>123</v>
      </c>
      <c r="E122" s="14">
        <v>200000</v>
      </c>
      <c r="F122" s="14">
        <v>179872</v>
      </c>
      <c r="G122" s="14">
        <f t="shared" si="1"/>
        <v>20128</v>
      </c>
      <c r="H122" s="14"/>
    </row>
    <row r="123" spans="2:8" ht="14.3">
      <c r="B123" s="12"/>
      <c r="C123" s="12"/>
      <c r="D123" s="13" t="s">
        <v>124</v>
      </c>
      <c r="E123" s="14">
        <v>250000</v>
      </c>
      <c r="F123" s="14">
        <v>305782</v>
      </c>
      <c r="G123" s="14">
        <f t="shared" si="1"/>
        <v>-55782</v>
      </c>
      <c r="H123" s="14"/>
    </row>
    <row r="124" spans="2:8" ht="14.3">
      <c r="B124" s="12"/>
      <c r="C124" s="12"/>
      <c r="D124" s="13" t="s">
        <v>125</v>
      </c>
      <c r="E124" s="14">
        <v>1200000</v>
      </c>
      <c r="F124" s="14">
        <v>1245284</v>
      </c>
      <c r="G124" s="14">
        <f t="shared" si="1"/>
        <v>-45284</v>
      </c>
      <c r="H124" s="14"/>
    </row>
    <row r="125" spans="2:8" ht="14.3">
      <c r="B125" s="12"/>
      <c r="C125" s="12"/>
      <c r="D125" s="13" t="s">
        <v>126</v>
      </c>
      <c r="E125" s="14">
        <v>1200000</v>
      </c>
      <c r="F125" s="14">
        <v>998643</v>
      </c>
      <c r="G125" s="14">
        <f t="shared" si="1"/>
        <v>201357</v>
      </c>
      <c r="H125" s="14"/>
    </row>
    <row r="126" spans="2:8" ht="14.3">
      <c r="B126" s="12"/>
      <c r="C126" s="12"/>
      <c r="D126" s="13" t="s">
        <v>127</v>
      </c>
      <c r="E126" s="14">
        <v>300000</v>
      </c>
      <c r="F126" s="14">
        <v>244757</v>
      </c>
      <c r="G126" s="14">
        <f t="shared" si="1"/>
        <v>55243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>
        <v>10000</v>
      </c>
      <c r="F128" s="14"/>
      <c r="G128" s="14">
        <f t="shared" si="1"/>
        <v>10000</v>
      </c>
      <c r="H128" s="14"/>
    </row>
    <row r="129" spans="2:8" ht="14.3">
      <c r="B129" s="12"/>
      <c r="C129" s="12"/>
      <c r="D129" s="13" t="s">
        <v>128</v>
      </c>
      <c r="E129" s="14">
        <v>4500000</v>
      </c>
      <c r="F129" s="14">
        <v>5097141</v>
      </c>
      <c r="G129" s="14">
        <f t="shared" si="1"/>
        <v>-597141</v>
      </c>
      <c r="H129" s="14"/>
    </row>
    <row r="130" spans="2:8" ht="14.3">
      <c r="B130" s="12"/>
      <c r="C130" s="12"/>
      <c r="D130" s="13" t="s">
        <v>129</v>
      </c>
      <c r="E130" s="14">
        <v>1100000</v>
      </c>
      <c r="F130" s="14">
        <v>1062789</v>
      </c>
      <c r="G130" s="14">
        <f t="shared" si="1"/>
        <v>37211</v>
      </c>
      <c r="H130" s="14"/>
    </row>
    <row r="131" spans="2:8" ht="14.3">
      <c r="B131" s="12"/>
      <c r="C131" s="12"/>
      <c r="D131" s="13" t="s">
        <v>130</v>
      </c>
      <c r="E131" s="14">
        <v>50000</v>
      </c>
      <c r="F131" s="14">
        <v>1839</v>
      </c>
      <c r="G131" s="14">
        <f t="shared" si="1"/>
        <v>48161</v>
      </c>
      <c r="H131" s="14"/>
    </row>
    <row r="132" spans="2:8" ht="14.3">
      <c r="B132" s="12"/>
      <c r="C132" s="12"/>
      <c r="D132" s="13" t="s">
        <v>131</v>
      </c>
      <c r="E132" s="14">
        <v>160000</v>
      </c>
      <c r="F132" s="14">
        <v>65450</v>
      </c>
      <c r="G132" s="14">
        <f t="shared" si="1"/>
        <v>94550</v>
      </c>
      <c r="H132" s="14"/>
    </row>
    <row r="133" spans="2:8" ht="14.3">
      <c r="B133" s="12"/>
      <c r="C133" s="12"/>
      <c r="D133" s="13" t="s">
        <v>132</v>
      </c>
      <c r="E133" s="14">
        <v>12000000</v>
      </c>
      <c r="F133" s="14">
        <v>11174339</v>
      </c>
      <c r="G133" s="14">
        <f t="shared" si="1"/>
        <v>825661</v>
      </c>
      <c r="H133" s="14"/>
    </row>
    <row r="134" spans="2:8" ht="14.3">
      <c r="B134" s="12"/>
      <c r="C134" s="12"/>
      <c r="D134" s="13" t="s">
        <v>133</v>
      </c>
      <c r="E134" s="14">
        <v>350000</v>
      </c>
      <c r="F134" s="14">
        <v>217839</v>
      </c>
      <c r="G134" s="14">
        <f t="shared" si="1"/>
        <v>132161</v>
      </c>
      <c r="H134" s="14"/>
    </row>
    <row r="135" spans="2:8" ht="14.3">
      <c r="B135" s="12"/>
      <c r="C135" s="12"/>
      <c r="D135" s="13" t="s">
        <v>104</v>
      </c>
      <c r="E135" s="14">
        <v>100000</v>
      </c>
      <c r="F135" s="14">
        <v>10930</v>
      </c>
      <c r="G135" s="14">
        <f t="shared" ref="G135:G198" si="2">E135-F135</f>
        <v>89070</v>
      </c>
      <c r="H135" s="14"/>
    </row>
    <row r="136" spans="2:8" ht="14.3">
      <c r="B136" s="12"/>
      <c r="C136" s="12"/>
      <c r="D136" s="13" t="s">
        <v>105</v>
      </c>
      <c r="E136" s="14">
        <v>1900000</v>
      </c>
      <c r="F136" s="14">
        <v>2002930</v>
      </c>
      <c r="G136" s="14">
        <f t="shared" si="2"/>
        <v>-102930</v>
      </c>
      <c r="H136" s="14"/>
    </row>
    <row r="137" spans="2:8" ht="14.3">
      <c r="B137" s="12"/>
      <c r="C137" s="12"/>
      <c r="D137" s="13" t="s">
        <v>134</v>
      </c>
      <c r="E137" s="14">
        <v>450000</v>
      </c>
      <c r="F137" s="14">
        <v>330000</v>
      </c>
      <c r="G137" s="14">
        <f t="shared" si="2"/>
        <v>120000</v>
      </c>
      <c r="H137" s="14"/>
    </row>
    <row r="138" spans="2:8" ht="14.3">
      <c r="B138" s="12"/>
      <c r="C138" s="12"/>
      <c r="D138" s="13" t="s">
        <v>135</v>
      </c>
      <c r="E138" s="14">
        <v>450000</v>
      </c>
      <c r="F138" s="14">
        <v>163000</v>
      </c>
      <c r="G138" s="14">
        <f t="shared" si="2"/>
        <v>287000</v>
      </c>
      <c r="H138" s="14"/>
    </row>
    <row r="139" spans="2:8" ht="14.3">
      <c r="B139" s="12"/>
      <c r="C139" s="12"/>
      <c r="D139" s="13" t="s">
        <v>136</v>
      </c>
      <c r="E139" s="14">
        <v>2000000</v>
      </c>
      <c r="F139" s="14">
        <v>1774780</v>
      </c>
      <c r="G139" s="14">
        <f t="shared" si="2"/>
        <v>225220</v>
      </c>
      <c r="H139" s="14"/>
    </row>
    <row r="140" spans="2:8" ht="14.3">
      <c r="B140" s="12"/>
      <c r="C140" s="12"/>
      <c r="D140" s="13" t="s">
        <v>137</v>
      </c>
      <c r="E140" s="14">
        <v>250000</v>
      </c>
      <c r="F140" s="14">
        <v>231129</v>
      </c>
      <c r="G140" s="14">
        <f t="shared" si="2"/>
        <v>18871</v>
      </c>
      <c r="H140" s="14"/>
    </row>
    <row r="141" spans="2:8" ht="14.3">
      <c r="B141" s="12"/>
      <c r="C141" s="12"/>
      <c r="D141" s="13" t="s">
        <v>138</v>
      </c>
      <c r="E141" s="14">
        <v>500000</v>
      </c>
      <c r="F141" s="14">
        <v>413801</v>
      </c>
      <c r="G141" s="14">
        <f t="shared" si="2"/>
        <v>86199</v>
      </c>
      <c r="H141" s="14"/>
    </row>
    <row r="142" spans="2:8" ht="14.3">
      <c r="B142" s="12"/>
      <c r="C142" s="12"/>
      <c r="D142" s="13" t="s">
        <v>120</v>
      </c>
      <c r="E142" s="14">
        <v>200000</v>
      </c>
      <c r="F142" s="14">
        <v>103530</v>
      </c>
      <c r="G142" s="14">
        <f t="shared" si="2"/>
        <v>96470</v>
      </c>
      <c r="H142" s="14"/>
    </row>
    <row r="143" spans="2:8" ht="14.3">
      <c r="B143" s="12"/>
      <c r="C143" s="12"/>
      <c r="D143" s="13" t="s">
        <v>139</v>
      </c>
      <c r="E143" s="14">
        <f>+E144+E147</f>
        <v>0</v>
      </c>
      <c r="F143" s="14">
        <f>+F144+F147</f>
        <v>0</v>
      </c>
      <c r="G143" s="14">
        <f t="shared" si="2"/>
        <v>0</v>
      </c>
      <c r="H143" s="14"/>
    </row>
    <row r="144" spans="2:8" ht="14.3">
      <c r="B144" s="12"/>
      <c r="C144" s="12"/>
      <c r="D144" s="13" t="s">
        <v>140</v>
      </c>
      <c r="E144" s="14">
        <f>+E145+E146</f>
        <v>0</v>
      </c>
      <c r="F144" s="14">
        <f>+F145+F146</f>
        <v>0</v>
      </c>
      <c r="G144" s="14">
        <f t="shared" si="2"/>
        <v>0</v>
      </c>
      <c r="H144" s="14"/>
    </row>
    <row r="145" spans="2:8" ht="14.3">
      <c r="B145" s="12"/>
      <c r="C145" s="12"/>
      <c r="D145" s="13" t="s">
        <v>141</v>
      </c>
      <c r="E145" s="14"/>
      <c r="F145" s="14"/>
      <c r="G145" s="14">
        <f t="shared" si="2"/>
        <v>0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0</v>
      </c>
      <c r="F150" s="14">
        <f>+F151</f>
        <v>0</v>
      </c>
      <c r="G150" s="14">
        <f t="shared" si="2"/>
        <v>0</v>
      </c>
      <c r="H150" s="14"/>
    </row>
    <row r="151" spans="2:8" ht="14.3">
      <c r="B151" s="12"/>
      <c r="C151" s="12"/>
      <c r="D151" s="13" t="s">
        <v>147</v>
      </c>
      <c r="E151" s="14"/>
      <c r="F151" s="14"/>
      <c r="G151" s="14">
        <f t="shared" si="2"/>
        <v>0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8100000</v>
      </c>
      <c r="F153" s="14">
        <f>+F154+F155</f>
        <v>7220920</v>
      </c>
      <c r="G153" s="14">
        <f t="shared" si="2"/>
        <v>879080</v>
      </c>
      <c r="H153" s="14"/>
    </row>
    <row r="154" spans="2:8" ht="14.3">
      <c r="B154" s="12"/>
      <c r="C154" s="12"/>
      <c r="D154" s="13" t="s">
        <v>150</v>
      </c>
      <c r="E154" s="14">
        <v>7900000</v>
      </c>
      <c r="F154" s="14">
        <v>7398573</v>
      </c>
      <c r="G154" s="14">
        <f t="shared" si="2"/>
        <v>501427</v>
      </c>
      <c r="H154" s="14"/>
    </row>
    <row r="155" spans="2:8" ht="14.3">
      <c r="B155" s="12"/>
      <c r="C155" s="12"/>
      <c r="D155" s="13" t="s">
        <v>120</v>
      </c>
      <c r="E155" s="14">
        <v>200000</v>
      </c>
      <c r="F155" s="14">
        <v>-177653</v>
      </c>
      <c r="G155" s="14">
        <f t="shared" si="2"/>
        <v>377653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372680000</v>
      </c>
      <c r="F163" s="17">
        <f>+F81+F88+F120+F143+F148+F150+F152+F153+F156</f>
        <v>362901179</v>
      </c>
      <c r="G163" s="17">
        <f t="shared" si="2"/>
        <v>9778821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-6630000</v>
      </c>
      <c r="F164" s="20">
        <f xml:space="preserve"> +F80 - F163</f>
        <v>4829255</v>
      </c>
      <c r="G164" s="20">
        <f t="shared" si="2"/>
        <v>-11459255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1200000</v>
      </c>
      <c r="F165" s="14">
        <f>+F166+F167</f>
        <v>255000</v>
      </c>
      <c r="G165" s="14">
        <f t="shared" si="2"/>
        <v>945000</v>
      </c>
      <c r="H165" s="14"/>
    </row>
    <row r="166" spans="2:8" ht="14.3">
      <c r="B166" s="12"/>
      <c r="C166" s="12"/>
      <c r="D166" s="13" t="s">
        <v>162</v>
      </c>
      <c r="E166" s="14">
        <v>1200000</v>
      </c>
      <c r="F166" s="14">
        <v>255000</v>
      </c>
      <c r="G166" s="14">
        <f t="shared" si="2"/>
        <v>945000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1200000</v>
      </c>
      <c r="F184" s="17">
        <f>+F165+F168+F171+F173+F174+F183</f>
        <v>255000</v>
      </c>
      <c r="G184" s="17">
        <f t="shared" si="2"/>
        <v>945000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0</v>
      </c>
      <c r="F185" s="14">
        <f>+F186</f>
        <v>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/>
      <c r="F186" s="14"/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4150000</v>
      </c>
      <c r="F188" s="14">
        <f>+F189+F190+F191+F192+F193+F194+F195+F196+F197</f>
        <v>1580810</v>
      </c>
      <c r="G188" s="14">
        <f t="shared" si="2"/>
        <v>2569190</v>
      </c>
      <c r="H188" s="14"/>
    </row>
    <row r="189" spans="2:8" ht="14.3">
      <c r="B189" s="12"/>
      <c r="C189" s="12"/>
      <c r="D189" s="13" t="s">
        <v>185</v>
      </c>
      <c r="E189" s="14"/>
      <c r="F189" s="14"/>
      <c r="G189" s="14">
        <f t="shared" si="2"/>
        <v>0</v>
      </c>
      <c r="H189" s="14"/>
    </row>
    <row r="190" spans="2:8" ht="14.3">
      <c r="B190" s="12"/>
      <c r="C190" s="12"/>
      <c r="D190" s="13" t="s">
        <v>186</v>
      </c>
      <c r="E190" s="14">
        <v>2500000</v>
      </c>
      <c r="F190" s="14"/>
      <c r="G190" s="14">
        <f t="shared" si="2"/>
        <v>2500000</v>
      </c>
      <c r="H190" s="14"/>
    </row>
    <row r="191" spans="2:8" ht="14.3">
      <c r="B191" s="12"/>
      <c r="C191" s="12"/>
      <c r="D191" s="13" t="s">
        <v>187</v>
      </c>
      <c r="E191" s="14">
        <v>700000</v>
      </c>
      <c r="F191" s="14">
        <v>671000</v>
      </c>
      <c r="G191" s="14">
        <f t="shared" si="2"/>
        <v>29000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/>
      <c r="F193" s="14"/>
      <c r="G193" s="14">
        <f t="shared" si="2"/>
        <v>0</v>
      </c>
      <c r="H193" s="14"/>
    </row>
    <row r="194" spans="2:8" ht="14.3">
      <c r="B194" s="12"/>
      <c r="C194" s="12"/>
      <c r="D194" s="13" t="s">
        <v>190</v>
      </c>
      <c r="E194" s="14">
        <v>950000</v>
      </c>
      <c r="F194" s="14">
        <v>348810</v>
      </c>
      <c r="G194" s="14">
        <f t="shared" si="2"/>
        <v>601190</v>
      </c>
      <c r="H194" s="14"/>
    </row>
    <row r="195" spans="2:8" ht="14.3">
      <c r="B195" s="12"/>
      <c r="C195" s="12"/>
      <c r="D195" s="13" t="s">
        <v>191</v>
      </c>
      <c r="E195" s="14"/>
      <c r="F195" s="14"/>
      <c r="G195" s="14">
        <f t="shared" si="2"/>
        <v>0</v>
      </c>
      <c r="H195" s="14"/>
    </row>
    <row r="196" spans="2:8" ht="14.3">
      <c r="B196" s="12"/>
      <c r="C196" s="12"/>
      <c r="D196" s="13" t="s">
        <v>192</v>
      </c>
      <c r="E196" s="14"/>
      <c r="F196" s="14">
        <v>561000</v>
      </c>
      <c r="G196" s="14">
        <f t="shared" si="2"/>
        <v>-561000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4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4150000</v>
      </c>
      <c r="F201" s="17">
        <f>+F185+F187+F188+F198+F200</f>
        <v>1580810</v>
      </c>
      <c r="G201" s="17">
        <f t="shared" si="3"/>
        <v>2569190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-2950000</v>
      </c>
      <c r="F202" s="20">
        <f xml:space="preserve"> +F184 - F201</f>
        <v>-1325810</v>
      </c>
      <c r="G202" s="20">
        <f t="shared" si="3"/>
        <v>-1624190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7000000</v>
      </c>
      <c r="F211" s="14">
        <f>+F212+F213+F214+F215+F216+F217+F218+F219</f>
        <v>6623125</v>
      </c>
      <c r="G211" s="14">
        <f t="shared" si="3"/>
        <v>376875</v>
      </c>
      <c r="H211" s="14"/>
    </row>
    <row r="212" spans="2:8" ht="14.3">
      <c r="B212" s="12"/>
      <c r="C212" s="12"/>
      <c r="D212" s="13" t="s">
        <v>209</v>
      </c>
      <c r="E212" s="14">
        <v>4500000</v>
      </c>
      <c r="F212" s="14">
        <v>4123125</v>
      </c>
      <c r="G212" s="14">
        <f t="shared" si="3"/>
        <v>376875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>
        <v>2000000</v>
      </c>
      <c r="F215" s="14">
        <v>2000000</v>
      </c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>
        <v>500000</v>
      </c>
      <c r="F216" s="14">
        <v>500000</v>
      </c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  <c r="H226" s="14"/>
    </row>
    <row r="227" spans="2:8" ht="14.3">
      <c r="B227" s="12"/>
      <c r="C227" s="12"/>
      <c r="D227" s="13" t="s">
        <v>224</v>
      </c>
      <c r="E227" s="14"/>
      <c r="F227" s="14"/>
      <c r="G227" s="14">
        <f t="shared" si="3"/>
        <v>0</v>
      </c>
      <c r="H227" s="14"/>
    </row>
    <row r="228" spans="2:8" ht="14.3">
      <c r="B228" s="12"/>
      <c r="C228" s="12"/>
      <c r="D228" s="13" t="s">
        <v>225</v>
      </c>
      <c r="E228" s="14">
        <f>+E229</f>
        <v>0</v>
      </c>
      <c r="F228" s="14">
        <f>+F229</f>
        <v>0</v>
      </c>
      <c r="G228" s="14">
        <f t="shared" si="3"/>
        <v>0</v>
      </c>
      <c r="H228" s="14"/>
    </row>
    <row r="229" spans="2:8" ht="14.3">
      <c r="B229" s="12"/>
      <c r="C229" s="12"/>
      <c r="D229" s="13" t="s">
        <v>226</v>
      </c>
      <c r="E229" s="14"/>
      <c r="F229" s="14"/>
      <c r="G229" s="14">
        <f t="shared" si="3"/>
        <v>0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7000000</v>
      </c>
      <c r="F230" s="17">
        <f>+F203+F204+F205+F206+F207+F208+F209+F211+F220+F221+F222+F223+F224+F226+F228</f>
        <v>6623125</v>
      </c>
      <c r="G230" s="17">
        <f t="shared" si="3"/>
        <v>376875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33900000</v>
      </c>
      <c r="F234" s="14">
        <f>+F235+F236+F237+F238+F239+F240+F241+F242</f>
        <v>34163750</v>
      </c>
      <c r="G234" s="14">
        <f t="shared" si="3"/>
        <v>-263750</v>
      </c>
      <c r="H234" s="14"/>
    </row>
    <row r="235" spans="2:8" ht="14.3">
      <c r="B235" s="12"/>
      <c r="C235" s="12"/>
      <c r="D235" s="13" t="s">
        <v>232</v>
      </c>
      <c r="E235" s="14">
        <v>3900000</v>
      </c>
      <c r="F235" s="14">
        <v>4163750</v>
      </c>
      <c r="G235" s="14">
        <f t="shared" si="3"/>
        <v>-263750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>
        <v>5000000</v>
      </c>
      <c r="F237" s="14">
        <v>5000000</v>
      </c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/>
      <c r="F238" s="14"/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>
        <v>5000000</v>
      </c>
      <c r="F239" s="14">
        <v>5000000</v>
      </c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/>
      <c r="F240" s="14">
        <v>20000000</v>
      </c>
      <c r="G240" s="14">
        <f t="shared" si="3"/>
        <v>-20000000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>
        <v>20000000</v>
      </c>
      <c r="F242" s="14"/>
      <c r="G242" s="14">
        <f t="shared" si="3"/>
        <v>20000000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250000</v>
      </c>
      <c r="F245" s="23">
        <f>+F246</f>
        <v>250000</v>
      </c>
      <c r="G245" s="23">
        <f t="shared" si="3"/>
        <v>0</v>
      </c>
      <c r="H245" s="23"/>
    </row>
    <row r="246" spans="2:8" ht="14.3">
      <c r="B246" s="12"/>
      <c r="C246" s="12"/>
      <c r="D246" s="22" t="s">
        <v>243</v>
      </c>
      <c r="E246" s="23">
        <v>250000</v>
      </c>
      <c r="F246" s="23">
        <v>250000</v>
      </c>
      <c r="G246" s="23">
        <f t="shared" si="3"/>
        <v>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0</v>
      </c>
      <c r="F247" s="23">
        <f>+F248+F249+F250+F251+F252</f>
        <v>663186</v>
      </c>
      <c r="G247" s="23">
        <f t="shared" si="3"/>
        <v>-663186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/>
      <c r="F250" s="23">
        <v>663186</v>
      </c>
      <c r="G250" s="23">
        <f t="shared" si="3"/>
        <v>-663186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34150000</v>
      </c>
      <c r="F253" s="25">
        <f>+F231+F232+F233+F234+F243+F245+F247</f>
        <v>35076936</v>
      </c>
      <c r="G253" s="25">
        <f t="shared" si="3"/>
        <v>-926936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-27150000</v>
      </c>
      <c r="F254" s="20">
        <f xml:space="preserve"> +F230 - F253</f>
        <v>-28453811</v>
      </c>
      <c r="G254" s="20">
        <f t="shared" si="3"/>
        <v>1303811</v>
      </c>
      <c r="H254" s="20"/>
    </row>
    <row r="255" spans="2:8" ht="14.3">
      <c r="B255" s="26" t="s">
        <v>252</v>
      </c>
      <c r="C255" s="27"/>
      <c r="D255" s="28"/>
      <c r="E255" s="29">
        <v>1270000</v>
      </c>
      <c r="F255" s="29"/>
      <c r="G255" s="29">
        <f>E255 + E256</f>
        <v>1270000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-38000000</v>
      </c>
      <c r="F257" s="20">
        <f xml:space="preserve"> +F164 +F202 +F254 - (F255 + F256)</f>
        <v>-24950366</v>
      </c>
      <c r="G257" s="20">
        <f t="shared" ref="G257:G259" si="4">E257-F257</f>
        <v>-13049634</v>
      </c>
      <c r="H257" s="20"/>
    </row>
    <row r="258" spans="2:8" ht="14.3">
      <c r="B258" s="21" t="s">
        <v>254</v>
      </c>
      <c r="C258" s="18"/>
      <c r="D258" s="19"/>
      <c r="E258" s="20">
        <v>170035196</v>
      </c>
      <c r="F258" s="20">
        <v>170035196</v>
      </c>
      <c r="G258" s="20">
        <f t="shared" si="4"/>
        <v>0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132035196</v>
      </c>
      <c r="F259" s="20">
        <f xml:space="preserve"> +F257 +F258</f>
        <v>145084830</v>
      </c>
      <c r="G259" s="20">
        <f t="shared" si="4"/>
        <v>-13049634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259</v>
      </c>
      <c r="C2" s="4"/>
      <c r="D2" s="4"/>
      <c r="E2" s="4"/>
      <c r="F2" s="4"/>
      <c r="G2" s="4"/>
      <c r="H2" s="4"/>
    </row>
    <row r="3" spans="2:8" ht="21.75">
      <c r="B3" s="5" t="s">
        <v>257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258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0</v>
      </c>
      <c r="F6" s="11">
        <f>+F7+F8</f>
        <v>0</v>
      </c>
      <c r="G6" s="11">
        <f>E6-F6</f>
        <v>0</v>
      </c>
      <c r="H6" s="11"/>
    </row>
    <row r="7" spans="2:8" ht="14.3">
      <c r="B7" s="12"/>
      <c r="C7" s="12"/>
      <c r="D7" s="13" t="s">
        <v>12</v>
      </c>
      <c r="E7" s="14"/>
      <c r="F7" s="14"/>
      <c r="G7" s="14">
        <f t="shared" ref="G7:G70" si="0">E7-F7</f>
        <v>0</v>
      </c>
      <c r="H7" s="14"/>
    </row>
    <row r="8" spans="2:8" ht="14.3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ht="14.3">
      <c r="B9" s="12"/>
      <c r="C9" s="12"/>
      <c r="D9" s="13" t="s">
        <v>14</v>
      </c>
      <c r="E9" s="14">
        <f>+E10+E19+E24+E25+E29+E30+E36</f>
        <v>47260000</v>
      </c>
      <c r="F9" s="14">
        <f>+F10+F19+F24+F25+F29+F30+F36</f>
        <v>47536245</v>
      </c>
      <c r="G9" s="14">
        <f t="shared" si="0"/>
        <v>-276245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37600000</v>
      </c>
      <c r="F10" s="14">
        <f>+F11+F12+F13+F14+F15+F16+F17+F18</f>
        <v>37588680</v>
      </c>
      <c r="G10" s="14">
        <f t="shared" si="0"/>
        <v>11320</v>
      </c>
      <c r="H10" s="14"/>
    </row>
    <row r="11" spans="2:8" ht="14.3">
      <c r="B11" s="12"/>
      <c r="C11" s="12"/>
      <c r="D11" s="13" t="s">
        <v>16</v>
      </c>
      <c r="E11" s="14"/>
      <c r="F11" s="14"/>
      <c r="G11" s="14">
        <f t="shared" si="0"/>
        <v>0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>
        <v>37600000</v>
      </c>
      <c r="F13" s="14">
        <v>37588680</v>
      </c>
      <c r="G13" s="14">
        <f t="shared" si="0"/>
        <v>11320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0</v>
      </c>
      <c r="F19" s="14">
        <f>+F20+F21+F22+F23</f>
        <v>0</v>
      </c>
      <c r="G19" s="14">
        <f t="shared" si="0"/>
        <v>0</v>
      </c>
      <c r="H19" s="14"/>
    </row>
    <row r="20" spans="2:8" ht="14.3">
      <c r="B20" s="12"/>
      <c r="C20" s="12"/>
      <c r="D20" s="13" t="s">
        <v>25</v>
      </c>
      <c r="E20" s="14"/>
      <c r="F20" s="14"/>
      <c r="G20" s="14">
        <f t="shared" si="0"/>
        <v>0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/>
      <c r="F24" s="14"/>
      <c r="G24" s="14">
        <f t="shared" si="0"/>
        <v>0</v>
      </c>
      <c r="H24" s="14"/>
    </row>
    <row r="25" spans="2:8" ht="14.3">
      <c r="B25" s="12"/>
      <c r="C25" s="12"/>
      <c r="D25" s="13" t="s">
        <v>30</v>
      </c>
      <c r="E25" s="14">
        <f>+E26+E27+E28</f>
        <v>1920000</v>
      </c>
      <c r="F25" s="14">
        <f>+F26+F27+F28</f>
        <v>1920000</v>
      </c>
      <c r="G25" s="14">
        <f t="shared" si="0"/>
        <v>0</v>
      </c>
      <c r="H25" s="14"/>
    </row>
    <row r="26" spans="2:8" ht="14.3">
      <c r="B26" s="12"/>
      <c r="C26" s="12"/>
      <c r="D26" s="13" t="s">
        <v>31</v>
      </c>
      <c r="E26" s="14">
        <v>1920000</v>
      </c>
      <c r="F26" s="14">
        <v>1920000</v>
      </c>
      <c r="G26" s="14">
        <f t="shared" si="0"/>
        <v>0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>
        <v>7500000</v>
      </c>
      <c r="F29" s="14">
        <v>7698409</v>
      </c>
      <c r="G29" s="14">
        <f t="shared" si="0"/>
        <v>-198409</v>
      </c>
      <c r="H29" s="14"/>
    </row>
    <row r="30" spans="2:8" ht="14.3">
      <c r="B30" s="12"/>
      <c r="C30" s="12"/>
      <c r="D30" s="13" t="s">
        <v>35</v>
      </c>
      <c r="E30" s="14">
        <f>+E31+E32+E33+E34+E35</f>
        <v>240000</v>
      </c>
      <c r="F30" s="14">
        <f>+F31+F32+F33+F34+F35</f>
        <v>329156</v>
      </c>
      <c r="G30" s="14">
        <f t="shared" si="0"/>
        <v>-89156</v>
      </c>
      <c r="H30" s="14"/>
    </row>
    <row r="31" spans="2:8" ht="14.3">
      <c r="B31" s="12"/>
      <c r="C31" s="12"/>
      <c r="D31" s="13" t="s">
        <v>36</v>
      </c>
      <c r="E31" s="14">
        <v>240000</v>
      </c>
      <c r="F31" s="14">
        <v>329156</v>
      </c>
      <c r="G31" s="14">
        <f t="shared" si="0"/>
        <v>-89156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/>
      <c r="F33" s="14"/>
      <c r="G33" s="14">
        <f t="shared" si="0"/>
        <v>0</v>
      </c>
      <c r="H33" s="14"/>
    </row>
    <row r="34" spans="2:8" ht="14.3">
      <c r="B34" s="12"/>
      <c r="C34" s="12"/>
      <c r="D34" s="13" t="s">
        <v>39</v>
      </c>
      <c r="E34" s="14"/>
      <c r="F34" s="14"/>
      <c r="G34" s="14">
        <f t="shared" si="0"/>
        <v>0</v>
      </c>
      <c r="H34" s="14"/>
    </row>
    <row r="35" spans="2:8" ht="14.3">
      <c r="B35" s="12"/>
      <c r="C35" s="12"/>
      <c r="D35" s="13" t="s">
        <v>40</v>
      </c>
      <c r="E35" s="14"/>
      <c r="F35" s="14"/>
      <c r="G35" s="14">
        <f t="shared" si="0"/>
        <v>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  <c r="H50" s="14"/>
    </row>
    <row r="51" spans="2:8" ht="14.3">
      <c r="B51" s="12"/>
      <c r="C51" s="12"/>
      <c r="D51" s="13" t="s">
        <v>36</v>
      </c>
      <c r="E51" s="14"/>
      <c r="F51" s="14"/>
      <c r="G51" s="14">
        <f t="shared" si="0"/>
        <v>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/>
      <c r="F53" s="14"/>
      <c r="G53" s="14">
        <f t="shared" si="0"/>
        <v>0</v>
      </c>
      <c r="H53" s="14"/>
    </row>
    <row r="54" spans="2:8" ht="14.3">
      <c r="B54" s="12"/>
      <c r="C54" s="12"/>
      <c r="D54" s="13" t="s">
        <v>39</v>
      </c>
      <c r="E54" s="14"/>
      <c r="F54" s="14"/>
      <c r="G54" s="14">
        <f t="shared" si="0"/>
        <v>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0</v>
      </c>
      <c r="F57" s="14">
        <f>+F58</f>
        <v>0</v>
      </c>
      <c r="G57" s="14">
        <f t="shared" si="0"/>
        <v>0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  <c r="H58" s="14"/>
    </row>
    <row r="59" spans="2:8" ht="14.3">
      <c r="B59" s="12"/>
      <c r="C59" s="12"/>
      <c r="D59" s="13" t="s">
        <v>59</v>
      </c>
      <c r="E59" s="14"/>
      <c r="F59" s="14"/>
      <c r="G59" s="14">
        <f t="shared" si="0"/>
        <v>0</v>
      </c>
      <c r="H59" s="14"/>
    </row>
    <row r="60" spans="2:8" ht="14.3">
      <c r="B60" s="12"/>
      <c r="C60" s="12"/>
      <c r="D60" s="13" t="s">
        <v>60</v>
      </c>
      <c r="E60" s="14"/>
      <c r="F60" s="14"/>
      <c r="G60" s="14">
        <f t="shared" si="0"/>
        <v>0</v>
      </c>
      <c r="H60" s="14"/>
    </row>
    <row r="61" spans="2:8" ht="14.3">
      <c r="B61" s="12"/>
      <c r="C61" s="12"/>
      <c r="D61" s="13" t="s">
        <v>61</v>
      </c>
      <c r="E61" s="14"/>
      <c r="F61" s="14"/>
      <c r="G61" s="14">
        <f t="shared" si="0"/>
        <v>0</v>
      </c>
      <c r="H61" s="14"/>
    </row>
    <row r="62" spans="2:8" ht="14.3">
      <c r="B62" s="12"/>
      <c r="C62" s="12"/>
      <c r="D62" s="13" t="s">
        <v>62</v>
      </c>
      <c r="E62" s="14"/>
      <c r="F62" s="14"/>
      <c r="G62" s="14">
        <f t="shared" si="0"/>
        <v>0</v>
      </c>
      <c r="H62" s="14"/>
    </row>
    <row r="63" spans="2:8" ht="14.3">
      <c r="B63" s="12"/>
      <c r="C63" s="12"/>
      <c r="D63" s="13" t="s">
        <v>63</v>
      </c>
      <c r="E63" s="14"/>
      <c r="F63" s="14"/>
      <c r="G63" s="14">
        <f t="shared" si="0"/>
        <v>0</v>
      </c>
      <c r="H63" s="14"/>
    </row>
    <row r="64" spans="2:8" ht="14.3">
      <c r="B64" s="12"/>
      <c r="C64" s="12"/>
      <c r="D64" s="13" t="s">
        <v>64</v>
      </c>
      <c r="E64" s="14"/>
      <c r="F64" s="14"/>
      <c r="G64" s="14">
        <f t="shared" si="0"/>
        <v>0</v>
      </c>
      <c r="H64" s="14"/>
    </row>
    <row r="65" spans="2:8" ht="14.3">
      <c r="B65" s="12"/>
      <c r="C65" s="12"/>
      <c r="D65" s="13" t="s">
        <v>65</v>
      </c>
      <c r="E65" s="14"/>
      <c r="F65" s="14"/>
      <c r="G65" s="14">
        <f t="shared" si="0"/>
        <v>0</v>
      </c>
      <c r="H65" s="14"/>
    </row>
    <row r="66" spans="2:8" ht="14.3">
      <c r="B66" s="12"/>
      <c r="C66" s="12"/>
      <c r="D66" s="13" t="s">
        <v>66</v>
      </c>
      <c r="E66" s="14"/>
      <c r="F66" s="14"/>
      <c r="G66" s="14">
        <f t="shared" si="0"/>
        <v>0</v>
      </c>
      <c r="H66" s="14"/>
    </row>
    <row r="67" spans="2:8" ht="14.3">
      <c r="B67" s="12"/>
      <c r="C67" s="12"/>
      <c r="D67" s="13" t="s">
        <v>67</v>
      </c>
      <c r="E67" s="14"/>
      <c r="F67" s="14"/>
      <c r="G67" s="14">
        <f t="shared" si="0"/>
        <v>0</v>
      </c>
      <c r="H67" s="14"/>
    </row>
    <row r="68" spans="2:8" ht="14.3">
      <c r="B68" s="12"/>
      <c r="C68" s="12"/>
      <c r="D68" s="13" t="s">
        <v>68</v>
      </c>
      <c r="E68" s="14"/>
      <c r="F68" s="14"/>
      <c r="G68" s="14">
        <f t="shared" si="0"/>
        <v>0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0</v>
      </c>
      <c r="F71" s="14">
        <f>+F72</f>
        <v>0</v>
      </c>
      <c r="G71" s="14">
        <f t="shared" ref="G71:G134" si="1">E71-F71</f>
        <v>0</v>
      </c>
      <c r="H71" s="14"/>
    </row>
    <row r="72" spans="2:8" ht="14.3">
      <c r="B72" s="12"/>
      <c r="C72" s="12"/>
      <c r="D72" s="13" t="s">
        <v>72</v>
      </c>
      <c r="E72" s="14"/>
      <c r="F72" s="14"/>
      <c r="G72" s="14">
        <f t="shared" si="1"/>
        <v>0</v>
      </c>
      <c r="H72" s="14"/>
    </row>
    <row r="73" spans="2:8" ht="14.3">
      <c r="B73" s="12"/>
      <c r="C73" s="12"/>
      <c r="D73" s="13" t="s">
        <v>73</v>
      </c>
      <c r="E73" s="14">
        <f>+E74</f>
        <v>5000</v>
      </c>
      <c r="F73" s="14">
        <f>+F74</f>
        <v>485</v>
      </c>
      <c r="G73" s="14">
        <f t="shared" si="1"/>
        <v>4515</v>
      </c>
      <c r="H73" s="14"/>
    </row>
    <row r="74" spans="2:8" ht="14.3">
      <c r="B74" s="12"/>
      <c r="C74" s="12"/>
      <c r="D74" s="13" t="s">
        <v>74</v>
      </c>
      <c r="E74" s="14">
        <v>5000</v>
      </c>
      <c r="F74" s="14">
        <v>485</v>
      </c>
      <c r="G74" s="14">
        <f t="shared" si="1"/>
        <v>4515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15000</v>
      </c>
      <c r="F76" s="14">
        <f>+F77+F78+F79</f>
        <v>200</v>
      </c>
      <c r="G76" s="14">
        <f t="shared" si="1"/>
        <v>14800</v>
      </c>
      <c r="H76" s="14"/>
    </row>
    <row r="77" spans="2:8" ht="14.3">
      <c r="B77" s="12"/>
      <c r="C77" s="12"/>
      <c r="D77" s="13" t="s">
        <v>77</v>
      </c>
      <c r="E77" s="14"/>
      <c r="F77" s="14"/>
      <c r="G77" s="14">
        <f t="shared" si="1"/>
        <v>0</v>
      </c>
      <c r="H77" s="14"/>
    </row>
    <row r="78" spans="2:8" ht="14.3">
      <c r="B78" s="12"/>
      <c r="C78" s="12"/>
      <c r="D78" s="13" t="s">
        <v>78</v>
      </c>
      <c r="E78" s="14">
        <v>10000</v>
      </c>
      <c r="F78" s="14">
        <v>200</v>
      </c>
      <c r="G78" s="14">
        <f t="shared" si="1"/>
        <v>9800</v>
      </c>
      <c r="H78" s="14"/>
    </row>
    <row r="79" spans="2:8" ht="14.3">
      <c r="B79" s="12"/>
      <c r="C79" s="12"/>
      <c r="D79" s="13" t="s">
        <v>79</v>
      </c>
      <c r="E79" s="14">
        <v>5000</v>
      </c>
      <c r="F79" s="14"/>
      <c r="G79" s="14">
        <f t="shared" si="1"/>
        <v>5000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47280000</v>
      </c>
      <c r="F80" s="17">
        <f>+F6+F9+F37+F57+F69+F71+F73+F75+F76</f>
        <v>47536930</v>
      </c>
      <c r="G80" s="17">
        <f t="shared" si="1"/>
        <v>-256930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30750000</v>
      </c>
      <c r="F81" s="14">
        <f>+F82+F83+F84+F85+F86+F87</f>
        <v>29992608</v>
      </c>
      <c r="G81" s="14">
        <f t="shared" si="1"/>
        <v>757392</v>
      </c>
      <c r="H81" s="14"/>
    </row>
    <row r="82" spans="2:8" ht="14.3">
      <c r="B82" s="12"/>
      <c r="C82" s="12"/>
      <c r="D82" s="13" t="s">
        <v>83</v>
      </c>
      <c r="E82" s="14"/>
      <c r="F82" s="14"/>
      <c r="G82" s="14">
        <f t="shared" si="1"/>
        <v>0</v>
      </c>
      <c r="H82" s="14"/>
    </row>
    <row r="83" spans="2:8" ht="14.3">
      <c r="B83" s="12"/>
      <c r="C83" s="12"/>
      <c r="D83" s="13" t="s">
        <v>84</v>
      </c>
      <c r="E83" s="14">
        <v>13650000</v>
      </c>
      <c r="F83" s="14">
        <v>13471359</v>
      </c>
      <c r="G83" s="14">
        <f t="shared" si="1"/>
        <v>178641</v>
      </c>
      <c r="H83" s="14"/>
    </row>
    <row r="84" spans="2:8" ht="14.3">
      <c r="B84" s="12"/>
      <c r="C84" s="12"/>
      <c r="D84" s="13" t="s">
        <v>85</v>
      </c>
      <c r="E84" s="14">
        <v>4200000</v>
      </c>
      <c r="F84" s="14">
        <v>3587201</v>
      </c>
      <c r="G84" s="14">
        <f t="shared" si="1"/>
        <v>612799</v>
      </c>
      <c r="H84" s="14"/>
    </row>
    <row r="85" spans="2:8" ht="14.3">
      <c r="B85" s="12"/>
      <c r="C85" s="12"/>
      <c r="D85" s="13" t="s">
        <v>86</v>
      </c>
      <c r="E85" s="14">
        <v>9500000</v>
      </c>
      <c r="F85" s="14">
        <v>9774293</v>
      </c>
      <c r="G85" s="14">
        <f t="shared" si="1"/>
        <v>-274293</v>
      </c>
      <c r="H85" s="14"/>
    </row>
    <row r="86" spans="2:8" ht="14.3">
      <c r="B86" s="12"/>
      <c r="C86" s="12"/>
      <c r="D86" s="13" t="s">
        <v>87</v>
      </c>
      <c r="E86" s="14"/>
      <c r="F86" s="14"/>
      <c r="G86" s="14">
        <f t="shared" si="1"/>
        <v>0</v>
      </c>
      <c r="H86" s="14"/>
    </row>
    <row r="87" spans="2:8" ht="14.3">
      <c r="B87" s="12"/>
      <c r="C87" s="12"/>
      <c r="D87" s="13" t="s">
        <v>88</v>
      </c>
      <c r="E87" s="14">
        <v>3400000</v>
      </c>
      <c r="F87" s="14">
        <v>3159755</v>
      </c>
      <c r="G87" s="14">
        <f t="shared" si="1"/>
        <v>240245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7985000</v>
      </c>
      <c r="F88" s="14">
        <f>+F89+F90+F91+F92+F93+F94+F95+F96+F97+F98+F99+F100+F101+F102+F103+F104+F105+F106+F107+F108+F109+F119</f>
        <v>6892524</v>
      </c>
      <c r="G88" s="14">
        <f t="shared" si="1"/>
        <v>1092476</v>
      </c>
      <c r="H88" s="14"/>
    </row>
    <row r="89" spans="2:8" ht="14.3">
      <c r="B89" s="12"/>
      <c r="C89" s="12"/>
      <c r="D89" s="13" t="s">
        <v>90</v>
      </c>
      <c r="E89" s="14">
        <v>3720000</v>
      </c>
      <c r="F89" s="14">
        <v>3507210</v>
      </c>
      <c r="G89" s="14">
        <f t="shared" si="1"/>
        <v>212790</v>
      </c>
      <c r="H89" s="14"/>
    </row>
    <row r="90" spans="2:8" ht="14.3">
      <c r="B90" s="12"/>
      <c r="C90" s="12"/>
      <c r="D90" s="13" t="s">
        <v>91</v>
      </c>
      <c r="E90" s="14">
        <v>5000</v>
      </c>
      <c r="F90" s="14"/>
      <c r="G90" s="14">
        <f t="shared" si="1"/>
        <v>5000</v>
      </c>
      <c r="H90" s="14"/>
    </row>
    <row r="91" spans="2:8" ht="14.3">
      <c r="B91" s="12"/>
      <c r="C91" s="12"/>
      <c r="D91" s="13" t="s">
        <v>92</v>
      </c>
      <c r="E91" s="14">
        <v>10000</v>
      </c>
      <c r="F91" s="14"/>
      <c r="G91" s="14">
        <f t="shared" si="1"/>
        <v>10000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>
        <v>100000</v>
      </c>
      <c r="F93" s="14">
        <v>8683</v>
      </c>
      <c r="G93" s="14">
        <f t="shared" si="1"/>
        <v>91317</v>
      </c>
      <c r="H93" s="14"/>
    </row>
    <row r="94" spans="2:8" ht="14.3">
      <c r="B94" s="12"/>
      <c r="C94" s="12"/>
      <c r="D94" s="13" t="s">
        <v>95</v>
      </c>
      <c r="E94" s="14"/>
      <c r="F94" s="14"/>
      <c r="G94" s="14">
        <f t="shared" si="1"/>
        <v>0</v>
      </c>
      <c r="H94" s="14"/>
    </row>
    <row r="95" spans="2:8" ht="14.3">
      <c r="B95" s="12"/>
      <c r="C95" s="12"/>
      <c r="D95" s="13" t="s">
        <v>96</v>
      </c>
      <c r="E95" s="14">
        <v>10000</v>
      </c>
      <c r="F95" s="14"/>
      <c r="G95" s="14">
        <f t="shared" si="1"/>
        <v>10000</v>
      </c>
      <c r="H95" s="14"/>
    </row>
    <row r="96" spans="2:8" ht="14.3">
      <c r="B96" s="12"/>
      <c r="C96" s="12"/>
      <c r="D96" s="13" t="s">
        <v>97</v>
      </c>
      <c r="E96" s="14">
        <v>50000</v>
      </c>
      <c r="F96" s="14">
        <v>24698</v>
      </c>
      <c r="G96" s="14">
        <f t="shared" si="1"/>
        <v>25302</v>
      </c>
      <c r="H96" s="14"/>
    </row>
    <row r="97" spans="2:8" ht="14.3">
      <c r="B97" s="12"/>
      <c r="C97" s="12"/>
      <c r="D97" s="13" t="s">
        <v>98</v>
      </c>
      <c r="E97" s="14">
        <v>720000</v>
      </c>
      <c r="F97" s="14">
        <v>430461</v>
      </c>
      <c r="G97" s="14">
        <f t="shared" si="1"/>
        <v>289539</v>
      </c>
      <c r="H97" s="14"/>
    </row>
    <row r="98" spans="2:8" ht="14.3">
      <c r="B98" s="12"/>
      <c r="C98" s="12"/>
      <c r="D98" s="13" t="s">
        <v>99</v>
      </c>
      <c r="E98" s="14"/>
      <c r="F98" s="14"/>
      <c r="G98" s="14">
        <f t="shared" si="1"/>
        <v>0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>
        <v>1800000</v>
      </c>
      <c r="F100" s="14">
        <v>1701559</v>
      </c>
      <c r="G100" s="14">
        <f t="shared" si="1"/>
        <v>98441</v>
      </c>
      <c r="H100" s="14"/>
    </row>
    <row r="101" spans="2:8" ht="14.3">
      <c r="B101" s="12"/>
      <c r="C101" s="12"/>
      <c r="D101" s="13" t="s">
        <v>102</v>
      </c>
      <c r="E101" s="14"/>
      <c r="F101" s="14"/>
      <c r="G101" s="14">
        <f t="shared" si="1"/>
        <v>0</v>
      </c>
      <c r="H101" s="14"/>
    </row>
    <row r="102" spans="2:8" ht="14.3">
      <c r="B102" s="12"/>
      <c r="C102" s="12"/>
      <c r="D102" s="13" t="s">
        <v>103</v>
      </c>
      <c r="E102" s="14">
        <v>450000</v>
      </c>
      <c r="F102" s="14">
        <v>323164</v>
      </c>
      <c r="G102" s="14">
        <f t="shared" si="1"/>
        <v>126836</v>
      </c>
      <c r="H102" s="14"/>
    </row>
    <row r="103" spans="2:8" ht="14.3">
      <c r="B103" s="12"/>
      <c r="C103" s="12"/>
      <c r="D103" s="13" t="s">
        <v>104</v>
      </c>
      <c r="E103" s="14">
        <v>470000</v>
      </c>
      <c r="F103" s="14">
        <v>324798</v>
      </c>
      <c r="G103" s="14">
        <f t="shared" si="1"/>
        <v>145202</v>
      </c>
      <c r="H103" s="14"/>
    </row>
    <row r="104" spans="2:8" ht="14.3">
      <c r="B104" s="12"/>
      <c r="C104" s="12"/>
      <c r="D104" s="13" t="s">
        <v>105</v>
      </c>
      <c r="E104" s="14"/>
      <c r="F104" s="14"/>
      <c r="G104" s="14">
        <f t="shared" si="1"/>
        <v>0</v>
      </c>
      <c r="H104" s="14"/>
    </row>
    <row r="105" spans="2:8" ht="14.3">
      <c r="B105" s="12"/>
      <c r="C105" s="12"/>
      <c r="D105" s="13" t="s">
        <v>106</v>
      </c>
      <c r="E105" s="14"/>
      <c r="F105" s="14"/>
      <c r="G105" s="14">
        <f t="shared" si="1"/>
        <v>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>
        <v>600000</v>
      </c>
      <c r="F108" s="14">
        <v>567231</v>
      </c>
      <c r="G108" s="14">
        <f t="shared" si="1"/>
        <v>32769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0</v>
      </c>
      <c r="F109" s="14">
        <f>+F110+F111+F112+F113+F114+F115+F116+F117+F118</f>
        <v>0</v>
      </c>
      <c r="G109" s="14">
        <f t="shared" si="1"/>
        <v>0</v>
      </c>
      <c r="H109" s="14"/>
    </row>
    <row r="110" spans="2:8" ht="14.3">
      <c r="B110" s="12"/>
      <c r="C110" s="12"/>
      <c r="D110" s="13" t="s">
        <v>111</v>
      </c>
      <c r="E110" s="14"/>
      <c r="F110" s="14"/>
      <c r="G110" s="14">
        <f t="shared" si="1"/>
        <v>0</v>
      </c>
      <c r="H110" s="14"/>
    </row>
    <row r="111" spans="2:8" ht="14.3">
      <c r="B111" s="12"/>
      <c r="C111" s="12"/>
      <c r="D111" s="13" t="s">
        <v>112</v>
      </c>
      <c r="E111" s="14"/>
      <c r="F111" s="14"/>
      <c r="G111" s="14">
        <f t="shared" si="1"/>
        <v>0</v>
      </c>
      <c r="H111" s="14"/>
    </row>
    <row r="112" spans="2:8" ht="14.3">
      <c r="B112" s="12"/>
      <c r="C112" s="12"/>
      <c r="D112" s="13" t="s">
        <v>113</v>
      </c>
      <c r="E112" s="14"/>
      <c r="F112" s="14"/>
      <c r="G112" s="14">
        <f t="shared" si="1"/>
        <v>0</v>
      </c>
      <c r="H112" s="14"/>
    </row>
    <row r="113" spans="2:8" ht="14.3">
      <c r="B113" s="12"/>
      <c r="C113" s="12"/>
      <c r="D113" s="13" t="s">
        <v>114</v>
      </c>
      <c r="E113" s="14"/>
      <c r="F113" s="14"/>
      <c r="G113" s="14">
        <f t="shared" si="1"/>
        <v>0</v>
      </c>
      <c r="H113" s="14"/>
    </row>
    <row r="114" spans="2:8" ht="14.3">
      <c r="B114" s="12"/>
      <c r="C114" s="12"/>
      <c r="D114" s="13" t="s">
        <v>115</v>
      </c>
      <c r="E114" s="14"/>
      <c r="F114" s="14"/>
      <c r="G114" s="14">
        <f t="shared" si="1"/>
        <v>0</v>
      </c>
      <c r="H114" s="14"/>
    </row>
    <row r="115" spans="2:8" ht="14.3">
      <c r="B115" s="12"/>
      <c r="C115" s="12"/>
      <c r="D115" s="13" t="s">
        <v>116</v>
      </c>
      <c r="E115" s="14"/>
      <c r="F115" s="14"/>
      <c r="G115" s="14">
        <f t="shared" si="1"/>
        <v>0</v>
      </c>
      <c r="H115" s="14"/>
    </row>
    <row r="116" spans="2:8" ht="14.3">
      <c r="B116" s="12"/>
      <c r="C116" s="12"/>
      <c r="D116" s="13" t="s">
        <v>117</v>
      </c>
      <c r="E116" s="14"/>
      <c r="F116" s="14"/>
      <c r="G116" s="14">
        <f t="shared" si="1"/>
        <v>0</v>
      </c>
      <c r="H116" s="14"/>
    </row>
    <row r="117" spans="2:8" ht="14.3">
      <c r="B117" s="12"/>
      <c r="C117" s="12"/>
      <c r="D117" s="13" t="s">
        <v>118</v>
      </c>
      <c r="E117" s="14"/>
      <c r="F117" s="14"/>
      <c r="G117" s="14">
        <f t="shared" si="1"/>
        <v>0</v>
      </c>
      <c r="H117" s="14"/>
    </row>
    <row r="118" spans="2:8" ht="14.3">
      <c r="B118" s="12"/>
      <c r="C118" s="12"/>
      <c r="D118" s="13" t="s">
        <v>119</v>
      </c>
      <c r="E118" s="14"/>
      <c r="F118" s="14"/>
      <c r="G118" s="14">
        <f t="shared" si="1"/>
        <v>0</v>
      </c>
      <c r="H118" s="14"/>
    </row>
    <row r="119" spans="2:8" ht="14.3">
      <c r="B119" s="12"/>
      <c r="C119" s="12"/>
      <c r="D119" s="13" t="s">
        <v>120</v>
      </c>
      <c r="E119" s="14">
        <v>50000</v>
      </c>
      <c r="F119" s="14">
        <v>4720</v>
      </c>
      <c r="G119" s="14">
        <f t="shared" si="1"/>
        <v>45280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4305000</v>
      </c>
      <c r="F120" s="14">
        <f>+F121+F122+F123+F124+F125+F126+F127+F128+F129+F130+F131+F132+F133+F134+F135+F136+F137+F138+F139+F140+F141+F142</f>
        <v>2640955</v>
      </c>
      <c r="G120" s="14">
        <f t="shared" si="1"/>
        <v>1664045</v>
      </c>
      <c r="H120" s="14"/>
    </row>
    <row r="121" spans="2:8" ht="14.3">
      <c r="B121" s="12"/>
      <c r="C121" s="12"/>
      <c r="D121" s="13" t="s">
        <v>122</v>
      </c>
      <c r="E121" s="14">
        <v>230000</v>
      </c>
      <c r="F121" s="14">
        <v>177979</v>
      </c>
      <c r="G121" s="14">
        <f t="shared" si="1"/>
        <v>52021</v>
      </c>
      <c r="H121" s="14"/>
    </row>
    <row r="122" spans="2:8" ht="14.3">
      <c r="B122" s="12"/>
      <c r="C122" s="12"/>
      <c r="D122" s="13" t="s">
        <v>123</v>
      </c>
      <c r="E122" s="14">
        <v>30000</v>
      </c>
      <c r="F122" s="14">
        <v>17986</v>
      </c>
      <c r="G122" s="14">
        <f t="shared" si="1"/>
        <v>12014</v>
      </c>
      <c r="H122" s="14"/>
    </row>
    <row r="123" spans="2:8" ht="14.3">
      <c r="B123" s="12"/>
      <c r="C123" s="12"/>
      <c r="D123" s="13" t="s">
        <v>124</v>
      </c>
      <c r="E123" s="14">
        <v>20000</v>
      </c>
      <c r="F123" s="14"/>
      <c r="G123" s="14">
        <f t="shared" si="1"/>
        <v>20000</v>
      </c>
      <c r="H123" s="14"/>
    </row>
    <row r="124" spans="2:8" ht="14.3">
      <c r="B124" s="12"/>
      <c r="C124" s="12"/>
      <c r="D124" s="13" t="s">
        <v>125</v>
      </c>
      <c r="E124" s="14">
        <v>15000</v>
      </c>
      <c r="F124" s="14"/>
      <c r="G124" s="14">
        <f t="shared" si="1"/>
        <v>15000</v>
      </c>
      <c r="H124" s="14"/>
    </row>
    <row r="125" spans="2:8" ht="14.3">
      <c r="B125" s="12"/>
      <c r="C125" s="12"/>
      <c r="D125" s="13" t="s">
        <v>126</v>
      </c>
      <c r="E125" s="14">
        <v>220000</v>
      </c>
      <c r="F125" s="14">
        <v>32120</v>
      </c>
      <c r="G125" s="14">
        <f t="shared" si="1"/>
        <v>187880</v>
      </c>
      <c r="H125" s="14"/>
    </row>
    <row r="126" spans="2:8" ht="14.3">
      <c r="B126" s="12"/>
      <c r="C126" s="12"/>
      <c r="D126" s="13" t="s">
        <v>127</v>
      </c>
      <c r="E126" s="14">
        <v>100000</v>
      </c>
      <c r="F126" s="14">
        <v>17483</v>
      </c>
      <c r="G126" s="14">
        <f t="shared" si="1"/>
        <v>82517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/>
      <c r="F128" s="14"/>
      <c r="G128" s="14">
        <f t="shared" si="1"/>
        <v>0</v>
      </c>
      <c r="H128" s="14"/>
    </row>
    <row r="129" spans="2:8" ht="14.3">
      <c r="B129" s="12"/>
      <c r="C129" s="12"/>
      <c r="D129" s="13" t="s">
        <v>128</v>
      </c>
      <c r="E129" s="14">
        <v>1500000</v>
      </c>
      <c r="F129" s="14">
        <v>388595</v>
      </c>
      <c r="G129" s="14">
        <f t="shared" si="1"/>
        <v>1111405</v>
      </c>
      <c r="H129" s="14"/>
    </row>
    <row r="130" spans="2:8" ht="14.3">
      <c r="B130" s="12"/>
      <c r="C130" s="12"/>
      <c r="D130" s="13" t="s">
        <v>129</v>
      </c>
      <c r="E130" s="14">
        <v>350000</v>
      </c>
      <c r="F130" s="14">
        <v>257143</v>
      </c>
      <c r="G130" s="14">
        <f t="shared" si="1"/>
        <v>92857</v>
      </c>
      <c r="H130" s="14"/>
    </row>
    <row r="131" spans="2:8" ht="14.3">
      <c r="B131" s="12"/>
      <c r="C131" s="12"/>
      <c r="D131" s="13" t="s">
        <v>130</v>
      </c>
      <c r="E131" s="14">
        <v>10000</v>
      </c>
      <c r="F131" s="14">
        <v>107</v>
      </c>
      <c r="G131" s="14">
        <f t="shared" si="1"/>
        <v>9893</v>
      </c>
      <c r="H131" s="14"/>
    </row>
    <row r="132" spans="2:8" ht="14.3">
      <c r="B132" s="12"/>
      <c r="C132" s="12"/>
      <c r="D132" s="13" t="s">
        <v>131</v>
      </c>
      <c r="E132" s="14">
        <v>10000</v>
      </c>
      <c r="F132" s="14">
        <v>3850</v>
      </c>
      <c r="G132" s="14">
        <f t="shared" si="1"/>
        <v>6150</v>
      </c>
      <c r="H132" s="14"/>
    </row>
    <row r="133" spans="2:8" ht="14.3">
      <c r="B133" s="12"/>
      <c r="C133" s="12"/>
      <c r="D133" s="13" t="s">
        <v>132</v>
      </c>
      <c r="E133" s="14">
        <v>910000</v>
      </c>
      <c r="F133" s="14">
        <v>1016900</v>
      </c>
      <c r="G133" s="14">
        <f t="shared" si="1"/>
        <v>-106900</v>
      </c>
      <c r="H133" s="14"/>
    </row>
    <row r="134" spans="2:8" ht="14.3">
      <c r="B134" s="12"/>
      <c r="C134" s="12"/>
      <c r="D134" s="13" t="s">
        <v>133</v>
      </c>
      <c r="E134" s="14">
        <v>50000</v>
      </c>
      <c r="F134" s="14">
        <v>17936</v>
      </c>
      <c r="G134" s="14">
        <f t="shared" si="1"/>
        <v>32064</v>
      </c>
      <c r="H134" s="14"/>
    </row>
    <row r="135" spans="2:8" ht="14.3">
      <c r="B135" s="12"/>
      <c r="C135" s="12"/>
      <c r="D135" s="13" t="s">
        <v>104</v>
      </c>
      <c r="E135" s="14">
        <v>50000</v>
      </c>
      <c r="F135" s="14"/>
      <c r="G135" s="14">
        <f t="shared" ref="G135:G198" si="2">E135-F135</f>
        <v>50000</v>
      </c>
      <c r="H135" s="14"/>
    </row>
    <row r="136" spans="2:8" ht="14.3">
      <c r="B136" s="12"/>
      <c r="C136" s="12"/>
      <c r="D136" s="13" t="s">
        <v>105</v>
      </c>
      <c r="E136" s="14">
        <v>120000</v>
      </c>
      <c r="F136" s="14">
        <v>104060</v>
      </c>
      <c r="G136" s="14">
        <f t="shared" si="2"/>
        <v>15940</v>
      </c>
      <c r="H136" s="14"/>
    </row>
    <row r="137" spans="2:8" ht="14.3">
      <c r="B137" s="12"/>
      <c r="C137" s="12"/>
      <c r="D137" s="13" t="s">
        <v>134</v>
      </c>
      <c r="E137" s="14"/>
      <c r="F137" s="14"/>
      <c r="G137" s="14">
        <f t="shared" si="2"/>
        <v>0</v>
      </c>
      <c r="H137" s="14"/>
    </row>
    <row r="138" spans="2:8" ht="14.3">
      <c r="B138" s="12"/>
      <c r="C138" s="12"/>
      <c r="D138" s="13" t="s">
        <v>135</v>
      </c>
      <c r="E138" s="14">
        <v>75000</v>
      </c>
      <c r="F138" s="14">
        <v>66700</v>
      </c>
      <c r="G138" s="14">
        <f t="shared" si="2"/>
        <v>8300</v>
      </c>
      <c r="H138" s="14"/>
    </row>
    <row r="139" spans="2:8" ht="14.3">
      <c r="B139" s="12"/>
      <c r="C139" s="12"/>
      <c r="D139" s="13" t="s">
        <v>136</v>
      </c>
      <c r="E139" s="14">
        <v>470000</v>
      </c>
      <c r="F139" s="14">
        <v>448155</v>
      </c>
      <c r="G139" s="14">
        <f t="shared" si="2"/>
        <v>21845</v>
      </c>
      <c r="H139" s="14"/>
    </row>
    <row r="140" spans="2:8" ht="14.3">
      <c r="B140" s="12"/>
      <c r="C140" s="12"/>
      <c r="D140" s="13" t="s">
        <v>137</v>
      </c>
      <c r="E140" s="14">
        <v>15000</v>
      </c>
      <c r="F140" s="14">
        <v>14566</v>
      </c>
      <c r="G140" s="14">
        <f t="shared" si="2"/>
        <v>434</v>
      </c>
      <c r="H140" s="14"/>
    </row>
    <row r="141" spans="2:8" ht="14.3">
      <c r="B141" s="12"/>
      <c r="C141" s="12"/>
      <c r="D141" s="13" t="s">
        <v>138</v>
      </c>
      <c r="E141" s="14">
        <v>100000</v>
      </c>
      <c r="F141" s="14">
        <v>77375</v>
      </c>
      <c r="G141" s="14">
        <f t="shared" si="2"/>
        <v>22625</v>
      </c>
      <c r="H141" s="14"/>
    </row>
    <row r="142" spans="2:8" ht="14.3">
      <c r="B142" s="12"/>
      <c r="C142" s="12"/>
      <c r="D142" s="13" t="s">
        <v>120</v>
      </c>
      <c r="E142" s="14">
        <v>30000</v>
      </c>
      <c r="F142" s="14"/>
      <c r="G142" s="14">
        <f t="shared" si="2"/>
        <v>30000</v>
      </c>
      <c r="H142" s="14"/>
    </row>
    <row r="143" spans="2:8" ht="14.3">
      <c r="B143" s="12"/>
      <c r="C143" s="12"/>
      <c r="D143" s="13" t="s">
        <v>139</v>
      </c>
      <c r="E143" s="14">
        <f>+E144+E147</f>
        <v>0</v>
      </c>
      <c r="F143" s="14">
        <f>+F144+F147</f>
        <v>0</v>
      </c>
      <c r="G143" s="14">
        <f t="shared" si="2"/>
        <v>0</v>
      </c>
      <c r="H143" s="14"/>
    </row>
    <row r="144" spans="2:8" ht="14.3">
      <c r="B144" s="12"/>
      <c r="C144" s="12"/>
      <c r="D144" s="13" t="s">
        <v>140</v>
      </c>
      <c r="E144" s="14">
        <f>+E145+E146</f>
        <v>0</v>
      </c>
      <c r="F144" s="14">
        <f>+F145+F146</f>
        <v>0</v>
      </c>
      <c r="G144" s="14">
        <f t="shared" si="2"/>
        <v>0</v>
      </c>
      <c r="H144" s="14"/>
    </row>
    <row r="145" spans="2:8" ht="14.3">
      <c r="B145" s="12"/>
      <c r="C145" s="12"/>
      <c r="D145" s="13" t="s">
        <v>141</v>
      </c>
      <c r="E145" s="14"/>
      <c r="F145" s="14"/>
      <c r="G145" s="14">
        <f t="shared" si="2"/>
        <v>0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279000</v>
      </c>
      <c r="F150" s="14">
        <f>+F151</f>
        <v>169543</v>
      </c>
      <c r="G150" s="14">
        <f t="shared" si="2"/>
        <v>109457</v>
      </c>
      <c r="H150" s="14"/>
    </row>
    <row r="151" spans="2:8" ht="14.3">
      <c r="B151" s="12"/>
      <c r="C151" s="12"/>
      <c r="D151" s="13" t="s">
        <v>147</v>
      </c>
      <c r="E151" s="14">
        <v>279000</v>
      </c>
      <c r="F151" s="14">
        <v>169543</v>
      </c>
      <c r="G151" s="14">
        <f t="shared" si="2"/>
        <v>109457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10000</v>
      </c>
      <c r="F153" s="14">
        <f>+F154+F155</f>
        <v>0</v>
      </c>
      <c r="G153" s="14">
        <f t="shared" si="2"/>
        <v>10000</v>
      </c>
      <c r="H153" s="14"/>
    </row>
    <row r="154" spans="2:8" ht="14.3">
      <c r="B154" s="12"/>
      <c r="C154" s="12"/>
      <c r="D154" s="13" t="s">
        <v>150</v>
      </c>
      <c r="E154" s="14"/>
      <c r="F154" s="14"/>
      <c r="G154" s="14">
        <f t="shared" si="2"/>
        <v>0</v>
      </c>
      <c r="H154" s="14"/>
    </row>
    <row r="155" spans="2:8" ht="14.3">
      <c r="B155" s="12"/>
      <c r="C155" s="12"/>
      <c r="D155" s="13" t="s">
        <v>120</v>
      </c>
      <c r="E155" s="14">
        <v>10000</v>
      </c>
      <c r="F155" s="14"/>
      <c r="G155" s="14">
        <f t="shared" si="2"/>
        <v>10000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43329000</v>
      </c>
      <c r="F163" s="17">
        <f>+F81+F88+F120+F143+F148+F150+F152+F153+F156</f>
        <v>39695630</v>
      </c>
      <c r="G163" s="17">
        <f t="shared" si="2"/>
        <v>3633370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3951000</v>
      </c>
      <c r="F164" s="20">
        <f xml:space="preserve"> +F80 - F163</f>
        <v>7841300</v>
      </c>
      <c r="G164" s="20">
        <f t="shared" si="2"/>
        <v>-3890300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0</v>
      </c>
      <c r="F165" s="14">
        <f>+F166+F167</f>
        <v>0</v>
      </c>
      <c r="G165" s="14">
        <f t="shared" si="2"/>
        <v>0</v>
      </c>
      <c r="H165" s="14"/>
    </row>
    <row r="166" spans="2:8" ht="14.3">
      <c r="B166" s="12"/>
      <c r="C166" s="12"/>
      <c r="D166" s="13" t="s">
        <v>162</v>
      </c>
      <c r="E166" s="14"/>
      <c r="F166" s="14"/>
      <c r="G166" s="14">
        <f t="shared" si="2"/>
        <v>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0</v>
      </c>
      <c r="F184" s="17">
        <f>+F165+F168+F171+F173+F174+F183</f>
        <v>0</v>
      </c>
      <c r="G184" s="17">
        <f t="shared" si="2"/>
        <v>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3336000</v>
      </c>
      <c r="F185" s="14">
        <f>+F186</f>
        <v>3336000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>
        <v>3336000</v>
      </c>
      <c r="F186" s="14">
        <v>3336000</v>
      </c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1060000</v>
      </c>
      <c r="F188" s="14">
        <f>+F189+F190+F191+F192+F193+F194+F195+F196+F197</f>
        <v>0</v>
      </c>
      <c r="G188" s="14">
        <f t="shared" si="2"/>
        <v>1060000</v>
      </c>
      <c r="H188" s="14"/>
    </row>
    <row r="189" spans="2:8" ht="14.3">
      <c r="B189" s="12"/>
      <c r="C189" s="12"/>
      <c r="D189" s="13" t="s">
        <v>185</v>
      </c>
      <c r="E189" s="14">
        <v>1210000</v>
      </c>
      <c r="F189" s="14">
        <v>1208985</v>
      </c>
      <c r="G189" s="14">
        <f t="shared" si="2"/>
        <v>1015</v>
      </c>
      <c r="H189" s="14"/>
    </row>
    <row r="190" spans="2:8" ht="14.3">
      <c r="B190" s="12"/>
      <c r="C190" s="12"/>
      <c r="D190" s="13" t="s">
        <v>186</v>
      </c>
      <c r="E190" s="14">
        <v>1900000</v>
      </c>
      <c r="F190" s="14">
        <v>1841015</v>
      </c>
      <c r="G190" s="14">
        <f t="shared" si="2"/>
        <v>58985</v>
      </c>
      <c r="H190" s="14"/>
    </row>
    <row r="191" spans="2:8" ht="14.3">
      <c r="B191" s="12"/>
      <c r="C191" s="12"/>
      <c r="D191" s="13" t="s">
        <v>187</v>
      </c>
      <c r="E191" s="14"/>
      <c r="F191" s="14"/>
      <c r="G191" s="14">
        <f t="shared" si="2"/>
        <v>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/>
      <c r="F193" s="14"/>
      <c r="G193" s="14">
        <f t="shared" si="2"/>
        <v>0</v>
      </c>
      <c r="H193" s="14"/>
    </row>
    <row r="194" spans="2:8" ht="14.3">
      <c r="B194" s="12"/>
      <c r="C194" s="12"/>
      <c r="D194" s="13" t="s">
        <v>190</v>
      </c>
      <c r="E194" s="14">
        <v>1000000</v>
      </c>
      <c r="F194" s="14"/>
      <c r="G194" s="14">
        <f t="shared" si="2"/>
        <v>1000000</v>
      </c>
      <c r="H194" s="14"/>
    </row>
    <row r="195" spans="2:8" ht="14.3">
      <c r="B195" s="12"/>
      <c r="C195" s="12"/>
      <c r="D195" s="13" t="s">
        <v>191</v>
      </c>
      <c r="E195" s="14">
        <v>-3050000</v>
      </c>
      <c r="F195" s="14">
        <v>-3050000</v>
      </c>
      <c r="G195" s="14">
        <f t="shared" si="2"/>
        <v>0</v>
      </c>
      <c r="H195" s="14"/>
    </row>
    <row r="196" spans="2:8" ht="14.3">
      <c r="B196" s="12"/>
      <c r="C196" s="12"/>
      <c r="D196" s="13" t="s">
        <v>192</v>
      </c>
      <c r="E196" s="14"/>
      <c r="F196" s="14"/>
      <c r="G196" s="14">
        <f t="shared" si="2"/>
        <v>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4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4396000</v>
      </c>
      <c r="F201" s="17">
        <f>+F185+F187+F188+F198+F200</f>
        <v>3336000</v>
      </c>
      <c r="G201" s="17">
        <f t="shared" si="3"/>
        <v>1060000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-4396000</v>
      </c>
      <c r="F202" s="20">
        <f xml:space="preserve"> +F184 - F201</f>
        <v>-3336000</v>
      </c>
      <c r="G202" s="20">
        <f t="shared" si="3"/>
        <v>-1060000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2000000</v>
      </c>
      <c r="F211" s="14">
        <f>+F212+F213+F214+F215+F216+F217+F218+F219</f>
        <v>2000000</v>
      </c>
      <c r="G211" s="14">
        <f t="shared" si="3"/>
        <v>0</v>
      </c>
      <c r="H211" s="14"/>
    </row>
    <row r="212" spans="2:8" ht="14.3">
      <c r="B212" s="12"/>
      <c r="C212" s="12"/>
      <c r="D212" s="13" t="s">
        <v>209</v>
      </c>
      <c r="E212" s="14"/>
      <c r="F212" s="14"/>
      <c r="G212" s="14">
        <f t="shared" si="3"/>
        <v>0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>
        <v>1000000</v>
      </c>
      <c r="F215" s="14">
        <v>1000000</v>
      </c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>
        <v>1000000</v>
      </c>
      <c r="F216" s="14">
        <v>1000000</v>
      </c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  <c r="H226" s="14"/>
    </row>
    <row r="227" spans="2:8" ht="14.3">
      <c r="B227" s="12"/>
      <c r="C227" s="12"/>
      <c r="D227" s="13" t="s">
        <v>224</v>
      </c>
      <c r="E227" s="14"/>
      <c r="F227" s="14"/>
      <c r="G227" s="14">
        <f t="shared" si="3"/>
        <v>0</v>
      </c>
      <c r="H227" s="14"/>
    </row>
    <row r="228" spans="2:8" ht="14.3">
      <c r="B228" s="12"/>
      <c r="C228" s="12"/>
      <c r="D228" s="13" t="s">
        <v>225</v>
      </c>
      <c r="E228" s="14">
        <f>+E229</f>
        <v>0</v>
      </c>
      <c r="F228" s="14">
        <f>+F229</f>
        <v>0</v>
      </c>
      <c r="G228" s="14">
        <f t="shared" si="3"/>
        <v>0</v>
      </c>
      <c r="H228" s="14"/>
    </row>
    <row r="229" spans="2:8" ht="14.3">
      <c r="B229" s="12"/>
      <c r="C229" s="12"/>
      <c r="D229" s="13" t="s">
        <v>226</v>
      </c>
      <c r="E229" s="14"/>
      <c r="F229" s="14"/>
      <c r="G229" s="14">
        <f t="shared" si="3"/>
        <v>0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2000000</v>
      </c>
      <c r="F230" s="17">
        <f>+F203+F204+F205+F206+F207+F208+F209+F211+F220+F221+F222+F223+F224+F226+F228</f>
        <v>2000000</v>
      </c>
      <c r="G230" s="17">
        <f t="shared" si="3"/>
        <v>0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3000000</v>
      </c>
      <c r="F234" s="14">
        <f>+F235+F236+F237+F238+F239+F240+F241+F242</f>
        <v>3000000</v>
      </c>
      <c r="G234" s="14">
        <f t="shared" si="3"/>
        <v>0</v>
      </c>
      <c r="H234" s="14"/>
    </row>
    <row r="235" spans="2:8" ht="14.3">
      <c r="B235" s="12"/>
      <c r="C235" s="12"/>
      <c r="D235" s="13" t="s">
        <v>232</v>
      </c>
      <c r="E235" s="14"/>
      <c r="F235" s="14"/>
      <c r="G235" s="14">
        <f t="shared" si="3"/>
        <v>0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/>
      <c r="F237" s="14"/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>
        <v>1000000</v>
      </c>
      <c r="F238" s="14">
        <v>1000000</v>
      </c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>
        <v>2000000</v>
      </c>
      <c r="F239" s="14">
        <v>2000000</v>
      </c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/>
      <c r="F240" s="14"/>
      <c r="G240" s="14">
        <f t="shared" si="3"/>
        <v>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/>
      <c r="F242" s="14"/>
      <c r="G242" s="14">
        <f t="shared" si="3"/>
        <v>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0</v>
      </c>
      <c r="F245" s="23">
        <f>+F246</f>
        <v>0</v>
      </c>
      <c r="G245" s="23">
        <f t="shared" si="3"/>
        <v>0</v>
      </c>
      <c r="H245" s="23"/>
    </row>
    <row r="246" spans="2:8" ht="14.3">
      <c r="B246" s="12"/>
      <c r="C246" s="12"/>
      <c r="D246" s="22" t="s">
        <v>243</v>
      </c>
      <c r="E246" s="23"/>
      <c r="F246" s="23"/>
      <c r="G246" s="23">
        <f t="shared" si="3"/>
        <v>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0</v>
      </c>
      <c r="F247" s="23">
        <f>+F248+F249+F250+F251+F252</f>
        <v>0</v>
      </c>
      <c r="G247" s="23">
        <f t="shared" si="3"/>
        <v>0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/>
      <c r="F250" s="23"/>
      <c r="G250" s="23">
        <f t="shared" si="3"/>
        <v>0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3000000</v>
      </c>
      <c r="F253" s="25">
        <f>+F231+F232+F233+F234+F243+F245+F247</f>
        <v>3000000</v>
      </c>
      <c r="G253" s="25">
        <f t="shared" si="3"/>
        <v>0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-1000000</v>
      </c>
      <c r="F254" s="20">
        <f xml:space="preserve"> +F230 - F253</f>
        <v>-1000000</v>
      </c>
      <c r="G254" s="20">
        <f t="shared" si="3"/>
        <v>0</v>
      </c>
      <c r="H254" s="20"/>
    </row>
    <row r="255" spans="2:8" ht="14.3">
      <c r="B255" s="26" t="s">
        <v>252</v>
      </c>
      <c r="C255" s="27"/>
      <c r="D255" s="28"/>
      <c r="E255" s="29">
        <v>1555000</v>
      </c>
      <c r="F255" s="29"/>
      <c r="G255" s="29">
        <f>E255 + E256</f>
        <v>1555000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-3000000</v>
      </c>
      <c r="F257" s="20">
        <f xml:space="preserve"> +F164 +F202 +F254 - (F255 + F256)</f>
        <v>3505300</v>
      </c>
      <c r="G257" s="20">
        <f t="shared" ref="G257:G259" si="4">E257-F257</f>
        <v>-6505300</v>
      </c>
      <c r="H257" s="20"/>
    </row>
    <row r="258" spans="2:8" ht="14.3">
      <c r="B258" s="21" t="s">
        <v>254</v>
      </c>
      <c r="C258" s="18"/>
      <c r="D258" s="19"/>
      <c r="E258" s="20">
        <v>29672571</v>
      </c>
      <c r="F258" s="20">
        <v>29672571</v>
      </c>
      <c r="G258" s="20">
        <f t="shared" si="4"/>
        <v>0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26672571</v>
      </c>
      <c r="F259" s="20">
        <f xml:space="preserve"> +F257 +F258</f>
        <v>33177871</v>
      </c>
      <c r="G259" s="20">
        <f t="shared" si="4"/>
        <v>-6505300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260</v>
      </c>
      <c r="C2" s="4"/>
      <c r="D2" s="4"/>
      <c r="E2" s="4"/>
      <c r="F2" s="4"/>
      <c r="G2" s="4"/>
      <c r="H2" s="4"/>
    </row>
    <row r="3" spans="2:8" ht="21.75">
      <c r="B3" s="5" t="s">
        <v>257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258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0</v>
      </c>
      <c r="F6" s="11">
        <f>+F7+F8</f>
        <v>0</v>
      </c>
      <c r="G6" s="11">
        <f>E6-F6</f>
        <v>0</v>
      </c>
      <c r="H6" s="11"/>
    </row>
    <row r="7" spans="2:8" ht="14.3">
      <c r="B7" s="12"/>
      <c r="C7" s="12"/>
      <c r="D7" s="13" t="s">
        <v>12</v>
      </c>
      <c r="E7" s="14"/>
      <c r="F7" s="14"/>
      <c r="G7" s="14">
        <f t="shared" ref="G7:G70" si="0">E7-F7</f>
        <v>0</v>
      </c>
      <c r="H7" s="14"/>
    </row>
    <row r="8" spans="2:8" ht="14.3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ht="14.3">
      <c r="B9" s="12"/>
      <c r="C9" s="12"/>
      <c r="D9" s="13" t="s">
        <v>14</v>
      </c>
      <c r="E9" s="14">
        <f>+E10+E19+E24+E25+E29+E30+E36</f>
        <v>92988000</v>
      </c>
      <c r="F9" s="14">
        <f>+F10+F19+F24+F25+F29+F30+F36</f>
        <v>91973392</v>
      </c>
      <c r="G9" s="14">
        <f t="shared" si="0"/>
        <v>1014608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0</v>
      </c>
      <c r="F10" s="14">
        <f>+F11+F12+F13+F14+F15+F16+F17+F18</f>
        <v>0</v>
      </c>
      <c r="G10" s="14">
        <f t="shared" si="0"/>
        <v>0</v>
      </c>
      <c r="H10" s="14"/>
    </row>
    <row r="11" spans="2:8" ht="14.3">
      <c r="B11" s="12"/>
      <c r="C11" s="12"/>
      <c r="D11" s="13" t="s">
        <v>16</v>
      </c>
      <c r="E11" s="14"/>
      <c r="F11" s="14"/>
      <c r="G11" s="14">
        <f t="shared" si="0"/>
        <v>0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/>
      <c r="F13" s="14"/>
      <c r="G13" s="14">
        <f t="shared" si="0"/>
        <v>0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88600000</v>
      </c>
      <c r="F19" s="14">
        <f>+F20+F21+F22+F23</f>
        <v>89937204</v>
      </c>
      <c r="G19" s="14">
        <f t="shared" si="0"/>
        <v>-1337204</v>
      </c>
      <c r="H19" s="14"/>
    </row>
    <row r="20" spans="2:8" ht="14.3">
      <c r="B20" s="12"/>
      <c r="C20" s="12"/>
      <c r="D20" s="13" t="s">
        <v>25</v>
      </c>
      <c r="E20" s="14">
        <v>88600000</v>
      </c>
      <c r="F20" s="14">
        <v>89937204</v>
      </c>
      <c r="G20" s="14">
        <f t="shared" si="0"/>
        <v>-1337204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/>
      <c r="F24" s="14"/>
      <c r="G24" s="14">
        <f t="shared" si="0"/>
        <v>0</v>
      </c>
      <c r="H24" s="14"/>
    </row>
    <row r="25" spans="2:8" ht="14.3">
      <c r="B25" s="12"/>
      <c r="C25" s="12"/>
      <c r="D25" s="13" t="s">
        <v>30</v>
      </c>
      <c r="E25" s="14">
        <f>+E26+E27+E28</f>
        <v>0</v>
      </c>
      <c r="F25" s="14">
        <f>+F26+F27+F28</f>
        <v>0</v>
      </c>
      <c r="G25" s="14">
        <f t="shared" si="0"/>
        <v>0</v>
      </c>
      <c r="H25" s="14"/>
    </row>
    <row r="26" spans="2:8" ht="14.3">
      <c r="B26" s="12"/>
      <c r="C26" s="12"/>
      <c r="D26" s="13" t="s">
        <v>31</v>
      </c>
      <c r="E26" s="14"/>
      <c r="F26" s="14"/>
      <c r="G26" s="14">
        <f t="shared" si="0"/>
        <v>0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>
        <v>230000</v>
      </c>
      <c r="F29" s="14">
        <v>263190</v>
      </c>
      <c r="G29" s="14">
        <f t="shared" si="0"/>
        <v>-33190</v>
      </c>
      <c r="H29" s="14"/>
    </row>
    <row r="30" spans="2:8" ht="14.3">
      <c r="B30" s="12"/>
      <c r="C30" s="12"/>
      <c r="D30" s="13" t="s">
        <v>35</v>
      </c>
      <c r="E30" s="14">
        <f>+E31+E32+E33+E34+E35</f>
        <v>4158000</v>
      </c>
      <c r="F30" s="14">
        <f>+F31+F32+F33+F34+F35</f>
        <v>1772998</v>
      </c>
      <c r="G30" s="14">
        <f t="shared" si="0"/>
        <v>2385002</v>
      </c>
      <c r="H30" s="14"/>
    </row>
    <row r="31" spans="2:8" ht="14.3">
      <c r="B31" s="12"/>
      <c r="C31" s="12"/>
      <c r="D31" s="13" t="s">
        <v>36</v>
      </c>
      <c r="E31" s="14">
        <v>4000000</v>
      </c>
      <c r="F31" s="14">
        <v>1699938</v>
      </c>
      <c r="G31" s="14">
        <f t="shared" si="0"/>
        <v>2300062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>
        <v>150000</v>
      </c>
      <c r="F33" s="14">
        <v>69179</v>
      </c>
      <c r="G33" s="14">
        <f t="shared" si="0"/>
        <v>80821</v>
      </c>
      <c r="H33" s="14"/>
    </row>
    <row r="34" spans="2:8" ht="14.3">
      <c r="B34" s="12"/>
      <c r="C34" s="12"/>
      <c r="D34" s="13" t="s">
        <v>39</v>
      </c>
      <c r="E34" s="14">
        <v>8000</v>
      </c>
      <c r="F34" s="14">
        <v>3881</v>
      </c>
      <c r="G34" s="14">
        <f t="shared" si="0"/>
        <v>4119</v>
      </c>
      <c r="H34" s="14"/>
    </row>
    <row r="35" spans="2:8" ht="14.3">
      <c r="B35" s="12"/>
      <c r="C35" s="12"/>
      <c r="D35" s="13" t="s">
        <v>40</v>
      </c>
      <c r="E35" s="14"/>
      <c r="F35" s="14"/>
      <c r="G35" s="14">
        <f t="shared" si="0"/>
        <v>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  <c r="H50" s="14"/>
    </row>
    <row r="51" spans="2:8" ht="14.3">
      <c r="B51" s="12"/>
      <c r="C51" s="12"/>
      <c r="D51" s="13" t="s">
        <v>36</v>
      </c>
      <c r="E51" s="14"/>
      <c r="F51" s="14"/>
      <c r="G51" s="14">
        <f t="shared" si="0"/>
        <v>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/>
      <c r="F53" s="14"/>
      <c r="G53" s="14">
        <f t="shared" si="0"/>
        <v>0</v>
      </c>
      <c r="H53" s="14"/>
    </row>
    <row r="54" spans="2:8" ht="14.3">
      <c r="B54" s="12"/>
      <c r="C54" s="12"/>
      <c r="D54" s="13" t="s">
        <v>39</v>
      </c>
      <c r="E54" s="14"/>
      <c r="F54" s="14"/>
      <c r="G54" s="14">
        <f t="shared" si="0"/>
        <v>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0</v>
      </c>
      <c r="F57" s="14">
        <f>+F58</f>
        <v>0</v>
      </c>
      <c r="G57" s="14">
        <f t="shared" si="0"/>
        <v>0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  <c r="H58" s="14"/>
    </row>
    <row r="59" spans="2:8" ht="14.3">
      <c r="B59" s="12"/>
      <c r="C59" s="12"/>
      <c r="D59" s="13" t="s">
        <v>59</v>
      </c>
      <c r="E59" s="14"/>
      <c r="F59" s="14"/>
      <c r="G59" s="14">
        <f t="shared" si="0"/>
        <v>0</v>
      </c>
      <c r="H59" s="14"/>
    </row>
    <row r="60" spans="2:8" ht="14.3">
      <c r="B60" s="12"/>
      <c r="C60" s="12"/>
      <c r="D60" s="13" t="s">
        <v>60</v>
      </c>
      <c r="E60" s="14"/>
      <c r="F60" s="14"/>
      <c r="G60" s="14">
        <f t="shared" si="0"/>
        <v>0</v>
      </c>
      <c r="H60" s="14"/>
    </row>
    <row r="61" spans="2:8" ht="14.3">
      <c r="B61" s="12"/>
      <c r="C61" s="12"/>
      <c r="D61" s="13" t="s">
        <v>61</v>
      </c>
      <c r="E61" s="14"/>
      <c r="F61" s="14"/>
      <c r="G61" s="14">
        <f t="shared" si="0"/>
        <v>0</v>
      </c>
      <c r="H61" s="14"/>
    </row>
    <row r="62" spans="2:8" ht="14.3">
      <c r="B62" s="12"/>
      <c r="C62" s="12"/>
      <c r="D62" s="13" t="s">
        <v>62</v>
      </c>
      <c r="E62" s="14"/>
      <c r="F62" s="14"/>
      <c r="G62" s="14">
        <f t="shared" si="0"/>
        <v>0</v>
      </c>
      <c r="H62" s="14"/>
    </row>
    <row r="63" spans="2:8" ht="14.3">
      <c r="B63" s="12"/>
      <c r="C63" s="12"/>
      <c r="D63" s="13" t="s">
        <v>63</v>
      </c>
      <c r="E63" s="14"/>
      <c r="F63" s="14"/>
      <c r="G63" s="14">
        <f t="shared" si="0"/>
        <v>0</v>
      </c>
      <c r="H63" s="14"/>
    </row>
    <row r="64" spans="2:8" ht="14.3">
      <c r="B64" s="12"/>
      <c r="C64" s="12"/>
      <c r="D64" s="13" t="s">
        <v>64</v>
      </c>
      <c r="E64" s="14"/>
      <c r="F64" s="14"/>
      <c r="G64" s="14">
        <f t="shared" si="0"/>
        <v>0</v>
      </c>
      <c r="H64" s="14"/>
    </row>
    <row r="65" spans="2:8" ht="14.3">
      <c r="B65" s="12"/>
      <c r="C65" s="12"/>
      <c r="D65" s="13" t="s">
        <v>65</v>
      </c>
      <c r="E65" s="14"/>
      <c r="F65" s="14"/>
      <c r="G65" s="14">
        <f t="shared" si="0"/>
        <v>0</v>
      </c>
      <c r="H65" s="14"/>
    </row>
    <row r="66" spans="2:8" ht="14.3">
      <c r="B66" s="12"/>
      <c r="C66" s="12"/>
      <c r="D66" s="13" t="s">
        <v>66</v>
      </c>
      <c r="E66" s="14"/>
      <c r="F66" s="14"/>
      <c r="G66" s="14">
        <f t="shared" si="0"/>
        <v>0</v>
      </c>
      <c r="H66" s="14"/>
    </row>
    <row r="67" spans="2:8" ht="14.3">
      <c r="B67" s="12"/>
      <c r="C67" s="12"/>
      <c r="D67" s="13" t="s">
        <v>67</v>
      </c>
      <c r="E67" s="14"/>
      <c r="F67" s="14"/>
      <c r="G67" s="14">
        <f t="shared" si="0"/>
        <v>0</v>
      </c>
      <c r="H67" s="14"/>
    </row>
    <row r="68" spans="2:8" ht="14.3">
      <c r="B68" s="12"/>
      <c r="C68" s="12"/>
      <c r="D68" s="13" t="s">
        <v>68</v>
      </c>
      <c r="E68" s="14"/>
      <c r="F68" s="14"/>
      <c r="G68" s="14">
        <f t="shared" si="0"/>
        <v>0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0</v>
      </c>
      <c r="F71" s="14">
        <f>+F72</f>
        <v>0</v>
      </c>
      <c r="G71" s="14">
        <f t="shared" ref="G71:G134" si="1">E71-F71</f>
        <v>0</v>
      </c>
      <c r="H71" s="14"/>
    </row>
    <row r="72" spans="2:8" ht="14.3">
      <c r="B72" s="12"/>
      <c r="C72" s="12"/>
      <c r="D72" s="13" t="s">
        <v>72</v>
      </c>
      <c r="E72" s="14"/>
      <c r="F72" s="14"/>
      <c r="G72" s="14">
        <f t="shared" si="1"/>
        <v>0</v>
      </c>
      <c r="H72" s="14"/>
    </row>
    <row r="73" spans="2:8" ht="14.3">
      <c r="B73" s="12"/>
      <c r="C73" s="12"/>
      <c r="D73" s="13" t="s">
        <v>73</v>
      </c>
      <c r="E73" s="14">
        <f>+E74</f>
        <v>1000</v>
      </c>
      <c r="F73" s="14">
        <f>+F74</f>
        <v>844</v>
      </c>
      <c r="G73" s="14">
        <f t="shared" si="1"/>
        <v>156</v>
      </c>
      <c r="H73" s="14"/>
    </row>
    <row r="74" spans="2:8" ht="14.3">
      <c r="B74" s="12"/>
      <c r="C74" s="12"/>
      <c r="D74" s="13" t="s">
        <v>74</v>
      </c>
      <c r="E74" s="14">
        <v>1000</v>
      </c>
      <c r="F74" s="14">
        <v>844</v>
      </c>
      <c r="G74" s="14">
        <f t="shared" si="1"/>
        <v>156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10500</v>
      </c>
      <c r="F76" s="14">
        <f>+F77+F78+F79</f>
        <v>1280</v>
      </c>
      <c r="G76" s="14">
        <f t="shared" si="1"/>
        <v>9220</v>
      </c>
      <c r="H76" s="14"/>
    </row>
    <row r="77" spans="2:8" ht="14.3">
      <c r="B77" s="12"/>
      <c r="C77" s="12"/>
      <c r="D77" s="13" t="s">
        <v>77</v>
      </c>
      <c r="E77" s="14">
        <v>10000</v>
      </c>
      <c r="F77" s="14"/>
      <c r="G77" s="14">
        <f t="shared" si="1"/>
        <v>10000</v>
      </c>
      <c r="H77" s="14"/>
    </row>
    <row r="78" spans="2:8" ht="14.3">
      <c r="B78" s="12"/>
      <c r="C78" s="12"/>
      <c r="D78" s="13" t="s">
        <v>78</v>
      </c>
      <c r="E78" s="14"/>
      <c r="F78" s="14">
        <v>930</v>
      </c>
      <c r="G78" s="14">
        <f t="shared" si="1"/>
        <v>-930</v>
      </c>
      <c r="H78" s="14"/>
    </row>
    <row r="79" spans="2:8" ht="14.3">
      <c r="B79" s="12"/>
      <c r="C79" s="12"/>
      <c r="D79" s="13" t="s">
        <v>79</v>
      </c>
      <c r="E79" s="14">
        <v>500</v>
      </c>
      <c r="F79" s="14">
        <v>350</v>
      </c>
      <c r="G79" s="14">
        <f t="shared" si="1"/>
        <v>150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92999500</v>
      </c>
      <c r="F80" s="17">
        <f>+F6+F9+F37+F57+F69+F71+F73+F75+F76</f>
        <v>91975516</v>
      </c>
      <c r="G80" s="17">
        <f t="shared" si="1"/>
        <v>1023984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67250000</v>
      </c>
      <c r="F81" s="14">
        <f>+F82+F83+F84+F85+F86+F87</f>
        <v>61867751</v>
      </c>
      <c r="G81" s="14">
        <f t="shared" si="1"/>
        <v>5382249</v>
      </c>
      <c r="H81" s="14"/>
    </row>
    <row r="82" spans="2:8" ht="14.3">
      <c r="B82" s="12"/>
      <c r="C82" s="12"/>
      <c r="D82" s="13" t="s">
        <v>83</v>
      </c>
      <c r="E82" s="14"/>
      <c r="F82" s="14"/>
      <c r="G82" s="14">
        <f t="shared" si="1"/>
        <v>0</v>
      </c>
      <c r="H82" s="14"/>
    </row>
    <row r="83" spans="2:8" ht="14.3">
      <c r="B83" s="12"/>
      <c r="C83" s="12"/>
      <c r="D83" s="13" t="s">
        <v>84</v>
      </c>
      <c r="E83" s="14">
        <v>33500000</v>
      </c>
      <c r="F83" s="14">
        <v>33015938</v>
      </c>
      <c r="G83" s="14">
        <f t="shared" si="1"/>
        <v>484062</v>
      </c>
      <c r="H83" s="14"/>
    </row>
    <row r="84" spans="2:8" ht="14.3">
      <c r="B84" s="12"/>
      <c r="C84" s="12"/>
      <c r="D84" s="13" t="s">
        <v>85</v>
      </c>
      <c r="E84" s="14">
        <v>14200000</v>
      </c>
      <c r="F84" s="14">
        <v>12720371</v>
      </c>
      <c r="G84" s="14">
        <f t="shared" si="1"/>
        <v>1479629</v>
      </c>
      <c r="H84" s="14"/>
    </row>
    <row r="85" spans="2:8" ht="14.3">
      <c r="B85" s="12"/>
      <c r="C85" s="12"/>
      <c r="D85" s="13" t="s">
        <v>86</v>
      </c>
      <c r="E85" s="14">
        <v>10000000</v>
      </c>
      <c r="F85" s="14">
        <v>8701802</v>
      </c>
      <c r="G85" s="14">
        <f t="shared" si="1"/>
        <v>1298198</v>
      </c>
      <c r="H85" s="14"/>
    </row>
    <row r="86" spans="2:8" ht="14.3">
      <c r="B86" s="12"/>
      <c r="C86" s="12"/>
      <c r="D86" s="13" t="s">
        <v>87</v>
      </c>
      <c r="E86" s="14">
        <v>1500000</v>
      </c>
      <c r="F86" s="14">
        <v>1023500</v>
      </c>
      <c r="G86" s="14">
        <f t="shared" si="1"/>
        <v>476500</v>
      </c>
      <c r="H86" s="14"/>
    </row>
    <row r="87" spans="2:8" ht="14.3">
      <c r="B87" s="12"/>
      <c r="C87" s="12"/>
      <c r="D87" s="13" t="s">
        <v>88</v>
      </c>
      <c r="E87" s="14">
        <v>8050000</v>
      </c>
      <c r="F87" s="14">
        <v>6406140</v>
      </c>
      <c r="G87" s="14">
        <f t="shared" si="1"/>
        <v>1643860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7565000</v>
      </c>
      <c r="F88" s="14">
        <f>+F89+F90+F91+F92+F93+F94+F95+F96+F97+F98+F99+F100+F101+F102+F103+F104+F105+F106+F107+F108+F109+F119</f>
        <v>6337540</v>
      </c>
      <c r="G88" s="14">
        <f t="shared" si="1"/>
        <v>1227460</v>
      </c>
      <c r="H88" s="14"/>
    </row>
    <row r="89" spans="2:8" ht="14.3">
      <c r="B89" s="12"/>
      <c r="C89" s="12"/>
      <c r="D89" s="13" t="s">
        <v>90</v>
      </c>
      <c r="E89" s="14">
        <v>300000</v>
      </c>
      <c r="F89" s="14">
        <v>260295</v>
      </c>
      <c r="G89" s="14">
        <f t="shared" si="1"/>
        <v>39705</v>
      </c>
      <c r="H89" s="14"/>
    </row>
    <row r="90" spans="2:8" ht="14.3">
      <c r="B90" s="12"/>
      <c r="C90" s="12"/>
      <c r="D90" s="13" t="s">
        <v>91</v>
      </c>
      <c r="E90" s="14"/>
      <c r="F90" s="14"/>
      <c r="G90" s="14">
        <f t="shared" si="1"/>
        <v>0</v>
      </c>
      <c r="H90" s="14"/>
    </row>
    <row r="91" spans="2:8" ht="14.3">
      <c r="B91" s="12"/>
      <c r="C91" s="12"/>
      <c r="D91" s="13" t="s">
        <v>92</v>
      </c>
      <c r="E91" s="14">
        <v>5000</v>
      </c>
      <c r="F91" s="14"/>
      <c r="G91" s="14">
        <f t="shared" si="1"/>
        <v>5000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>
        <v>120000</v>
      </c>
      <c r="F93" s="14">
        <v>77100</v>
      </c>
      <c r="G93" s="14">
        <f t="shared" si="1"/>
        <v>42900</v>
      </c>
      <c r="H93" s="14"/>
    </row>
    <row r="94" spans="2:8" ht="14.3">
      <c r="B94" s="12"/>
      <c r="C94" s="12"/>
      <c r="D94" s="13" t="s">
        <v>95</v>
      </c>
      <c r="E94" s="14"/>
      <c r="F94" s="14"/>
      <c r="G94" s="14">
        <f t="shared" si="1"/>
        <v>0</v>
      </c>
      <c r="H94" s="14"/>
    </row>
    <row r="95" spans="2:8" ht="14.3">
      <c r="B95" s="12"/>
      <c r="C95" s="12"/>
      <c r="D95" s="13" t="s">
        <v>96</v>
      </c>
      <c r="E95" s="14">
        <v>10000</v>
      </c>
      <c r="F95" s="14"/>
      <c r="G95" s="14">
        <f t="shared" si="1"/>
        <v>10000</v>
      </c>
      <c r="H95" s="14"/>
    </row>
    <row r="96" spans="2:8" ht="14.3">
      <c r="B96" s="12"/>
      <c r="C96" s="12"/>
      <c r="D96" s="13" t="s">
        <v>97</v>
      </c>
      <c r="E96" s="14">
        <v>150000</v>
      </c>
      <c r="F96" s="14">
        <v>138602</v>
      </c>
      <c r="G96" s="14">
        <f t="shared" si="1"/>
        <v>11398</v>
      </c>
      <c r="H96" s="14"/>
    </row>
    <row r="97" spans="2:8" ht="14.3">
      <c r="B97" s="12"/>
      <c r="C97" s="12"/>
      <c r="D97" s="13" t="s">
        <v>98</v>
      </c>
      <c r="E97" s="14">
        <v>380000</v>
      </c>
      <c r="F97" s="14">
        <v>234779</v>
      </c>
      <c r="G97" s="14">
        <f t="shared" si="1"/>
        <v>145221</v>
      </c>
      <c r="H97" s="14"/>
    </row>
    <row r="98" spans="2:8" ht="14.3">
      <c r="B98" s="12"/>
      <c r="C98" s="12"/>
      <c r="D98" s="13" t="s">
        <v>99</v>
      </c>
      <c r="E98" s="14">
        <v>800000</v>
      </c>
      <c r="F98" s="14">
        <v>430531</v>
      </c>
      <c r="G98" s="14">
        <f t="shared" si="1"/>
        <v>369469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>
        <v>1800000</v>
      </c>
      <c r="F100" s="14">
        <v>1385184</v>
      </c>
      <c r="G100" s="14">
        <f t="shared" si="1"/>
        <v>414816</v>
      </c>
      <c r="H100" s="14"/>
    </row>
    <row r="101" spans="2:8" ht="14.3">
      <c r="B101" s="12"/>
      <c r="C101" s="12"/>
      <c r="D101" s="13" t="s">
        <v>102</v>
      </c>
      <c r="E101" s="14"/>
      <c r="F101" s="14"/>
      <c r="G101" s="14">
        <f t="shared" si="1"/>
        <v>0</v>
      </c>
      <c r="H101" s="14"/>
    </row>
    <row r="102" spans="2:8" ht="14.3">
      <c r="B102" s="12"/>
      <c r="C102" s="12"/>
      <c r="D102" s="13" t="s">
        <v>103</v>
      </c>
      <c r="E102" s="14">
        <v>400000</v>
      </c>
      <c r="F102" s="14">
        <v>227001</v>
      </c>
      <c r="G102" s="14">
        <f t="shared" si="1"/>
        <v>172999</v>
      </c>
      <c r="H102" s="14"/>
    </row>
    <row r="103" spans="2:8" ht="14.3">
      <c r="B103" s="12"/>
      <c r="C103" s="12"/>
      <c r="D103" s="13" t="s">
        <v>104</v>
      </c>
      <c r="E103" s="14">
        <v>300000</v>
      </c>
      <c r="F103" s="14">
        <v>887969</v>
      </c>
      <c r="G103" s="14">
        <f t="shared" si="1"/>
        <v>-587969</v>
      </c>
      <c r="H103" s="14"/>
    </row>
    <row r="104" spans="2:8" ht="14.3">
      <c r="B104" s="12"/>
      <c r="C104" s="12"/>
      <c r="D104" s="13" t="s">
        <v>105</v>
      </c>
      <c r="E104" s="14">
        <v>350000</v>
      </c>
      <c r="F104" s="14">
        <v>105930</v>
      </c>
      <c r="G104" s="14">
        <f t="shared" si="1"/>
        <v>244070</v>
      </c>
      <c r="H104" s="14"/>
    </row>
    <row r="105" spans="2:8" ht="14.3">
      <c r="B105" s="12"/>
      <c r="C105" s="12"/>
      <c r="D105" s="13" t="s">
        <v>106</v>
      </c>
      <c r="E105" s="14">
        <v>50000</v>
      </c>
      <c r="F105" s="14"/>
      <c r="G105" s="14">
        <f t="shared" si="1"/>
        <v>50000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>
        <v>2800000</v>
      </c>
      <c r="F108" s="14">
        <v>2520475</v>
      </c>
      <c r="G108" s="14">
        <f t="shared" si="1"/>
        <v>279525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0</v>
      </c>
      <c r="F109" s="14">
        <f>+F110+F111+F112+F113+F114+F115+F116+F117+F118</f>
        <v>0</v>
      </c>
      <c r="G109" s="14">
        <f t="shared" si="1"/>
        <v>0</v>
      </c>
      <c r="H109" s="14"/>
    </row>
    <row r="110" spans="2:8" ht="14.3">
      <c r="B110" s="12"/>
      <c r="C110" s="12"/>
      <c r="D110" s="13" t="s">
        <v>111</v>
      </c>
      <c r="E110" s="14"/>
      <c r="F110" s="14"/>
      <c r="G110" s="14">
        <f t="shared" si="1"/>
        <v>0</v>
      </c>
      <c r="H110" s="14"/>
    </row>
    <row r="111" spans="2:8" ht="14.3">
      <c r="B111" s="12"/>
      <c r="C111" s="12"/>
      <c r="D111" s="13" t="s">
        <v>112</v>
      </c>
      <c r="E111" s="14"/>
      <c r="F111" s="14"/>
      <c r="G111" s="14">
        <f t="shared" si="1"/>
        <v>0</v>
      </c>
      <c r="H111" s="14"/>
    </row>
    <row r="112" spans="2:8" ht="14.3">
      <c r="B112" s="12"/>
      <c r="C112" s="12"/>
      <c r="D112" s="13" t="s">
        <v>113</v>
      </c>
      <c r="E112" s="14"/>
      <c r="F112" s="14"/>
      <c r="G112" s="14">
        <f t="shared" si="1"/>
        <v>0</v>
      </c>
      <c r="H112" s="14"/>
    </row>
    <row r="113" spans="2:8" ht="14.3">
      <c r="B113" s="12"/>
      <c r="C113" s="12"/>
      <c r="D113" s="13" t="s">
        <v>114</v>
      </c>
      <c r="E113" s="14"/>
      <c r="F113" s="14"/>
      <c r="G113" s="14">
        <f t="shared" si="1"/>
        <v>0</v>
      </c>
      <c r="H113" s="14"/>
    </row>
    <row r="114" spans="2:8" ht="14.3">
      <c r="B114" s="12"/>
      <c r="C114" s="12"/>
      <c r="D114" s="13" t="s">
        <v>115</v>
      </c>
      <c r="E114" s="14"/>
      <c r="F114" s="14"/>
      <c r="G114" s="14">
        <f t="shared" si="1"/>
        <v>0</v>
      </c>
      <c r="H114" s="14"/>
    </row>
    <row r="115" spans="2:8" ht="14.3">
      <c r="B115" s="12"/>
      <c r="C115" s="12"/>
      <c r="D115" s="13" t="s">
        <v>116</v>
      </c>
      <c r="E115" s="14"/>
      <c r="F115" s="14"/>
      <c r="G115" s="14">
        <f t="shared" si="1"/>
        <v>0</v>
      </c>
      <c r="H115" s="14"/>
    </row>
    <row r="116" spans="2:8" ht="14.3">
      <c r="B116" s="12"/>
      <c r="C116" s="12"/>
      <c r="D116" s="13" t="s">
        <v>117</v>
      </c>
      <c r="E116" s="14"/>
      <c r="F116" s="14"/>
      <c r="G116" s="14">
        <f t="shared" si="1"/>
        <v>0</v>
      </c>
      <c r="H116" s="14"/>
    </row>
    <row r="117" spans="2:8" ht="14.3">
      <c r="B117" s="12"/>
      <c r="C117" s="12"/>
      <c r="D117" s="13" t="s">
        <v>118</v>
      </c>
      <c r="E117" s="14"/>
      <c r="F117" s="14"/>
      <c r="G117" s="14">
        <f t="shared" si="1"/>
        <v>0</v>
      </c>
      <c r="H117" s="14"/>
    </row>
    <row r="118" spans="2:8" ht="14.3">
      <c r="B118" s="12"/>
      <c r="C118" s="12"/>
      <c r="D118" s="13" t="s">
        <v>119</v>
      </c>
      <c r="E118" s="14"/>
      <c r="F118" s="14"/>
      <c r="G118" s="14">
        <f t="shared" si="1"/>
        <v>0</v>
      </c>
      <c r="H118" s="14"/>
    </row>
    <row r="119" spans="2:8" ht="14.3">
      <c r="B119" s="12"/>
      <c r="C119" s="12"/>
      <c r="D119" s="13" t="s">
        <v>120</v>
      </c>
      <c r="E119" s="14">
        <v>100000</v>
      </c>
      <c r="F119" s="14">
        <v>69674</v>
      </c>
      <c r="G119" s="14">
        <f t="shared" si="1"/>
        <v>30326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6648500</v>
      </c>
      <c r="F120" s="14">
        <f>+F121+F122+F123+F124+F125+F126+F127+F128+F129+F130+F131+F132+F133+F134+F135+F136+F137+F138+F139+F140+F141+F142</f>
        <v>6449162</v>
      </c>
      <c r="G120" s="14">
        <f t="shared" si="1"/>
        <v>199338</v>
      </c>
      <c r="H120" s="14"/>
    </row>
    <row r="121" spans="2:8" ht="14.3">
      <c r="B121" s="12"/>
      <c r="C121" s="12"/>
      <c r="D121" s="13" t="s">
        <v>122</v>
      </c>
      <c r="E121" s="14">
        <v>490000</v>
      </c>
      <c r="F121" s="14">
        <v>412128</v>
      </c>
      <c r="G121" s="14">
        <f t="shared" si="1"/>
        <v>77872</v>
      </c>
      <c r="H121" s="14"/>
    </row>
    <row r="122" spans="2:8" ht="14.3">
      <c r="B122" s="12"/>
      <c r="C122" s="12"/>
      <c r="D122" s="13" t="s">
        <v>123</v>
      </c>
      <c r="E122" s="14">
        <v>170000</v>
      </c>
      <c r="F122" s="14">
        <v>122352</v>
      </c>
      <c r="G122" s="14">
        <f t="shared" si="1"/>
        <v>47648</v>
      </c>
      <c r="H122" s="14"/>
    </row>
    <row r="123" spans="2:8" ht="14.3">
      <c r="B123" s="12"/>
      <c r="C123" s="12"/>
      <c r="D123" s="13" t="s">
        <v>124</v>
      </c>
      <c r="E123" s="14">
        <v>50000</v>
      </c>
      <c r="F123" s="14">
        <v>26040</v>
      </c>
      <c r="G123" s="14">
        <f t="shared" si="1"/>
        <v>23960</v>
      </c>
      <c r="H123" s="14"/>
    </row>
    <row r="124" spans="2:8" ht="14.3">
      <c r="B124" s="12"/>
      <c r="C124" s="12"/>
      <c r="D124" s="13" t="s">
        <v>125</v>
      </c>
      <c r="E124" s="14">
        <v>350000</v>
      </c>
      <c r="F124" s="14">
        <v>377550</v>
      </c>
      <c r="G124" s="14">
        <f t="shared" si="1"/>
        <v>-27550</v>
      </c>
      <c r="H124" s="14"/>
    </row>
    <row r="125" spans="2:8" ht="14.3">
      <c r="B125" s="12"/>
      <c r="C125" s="12"/>
      <c r="D125" s="13" t="s">
        <v>126</v>
      </c>
      <c r="E125" s="14">
        <v>350000</v>
      </c>
      <c r="F125" s="14">
        <v>136574</v>
      </c>
      <c r="G125" s="14">
        <f t="shared" si="1"/>
        <v>213426</v>
      </c>
      <c r="H125" s="14"/>
    </row>
    <row r="126" spans="2:8" ht="14.3">
      <c r="B126" s="12"/>
      <c r="C126" s="12"/>
      <c r="D126" s="13" t="s">
        <v>127</v>
      </c>
      <c r="E126" s="14">
        <v>100000</v>
      </c>
      <c r="F126" s="14">
        <v>26225</v>
      </c>
      <c r="G126" s="14">
        <f t="shared" si="1"/>
        <v>73775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/>
      <c r="F128" s="14"/>
      <c r="G128" s="14">
        <f t="shared" si="1"/>
        <v>0</v>
      </c>
      <c r="H128" s="14"/>
    </row>
    <row r="129" spans="2:8" ht="14.3">
      <c r="B129" s="12"/>
      <c r="C129" s="12"/>
      <c r="D129" s="13" t="s">
        <v>128</v>
      </c>
      <c r="E129" s="14">
        <v>400000</v>
      </c>
      <c r="F129" s="14">
        <v>351250</v>
      </c>
      <c r="G129" s="14">
        <f t="shared" si="1"/>
        <v>48750</v>
      </c>
      <c r="H129" s="14"/>
    </row>
    <row r="130" spans="2:8" ht="14.3">
      <c r="B130" s="12"/>
      <c r="C130" s="12"/>
      <c r="D130" s="13" t="s">
        <v>129</v>
      </c>
      <c r="E130" s="14">
        <v>450000</v>
      </c>
      <c r="F130" s="14">
        <v>381082</v>
      </c>
      <c r="G130" s="14">
        <f t="shared" si="1"/>
        <v>68918</v>
      </c>
      <c r="H130" s="14"/>
    </row>
    <row r="131" spans="2:8" ht="14.3">
      <c r="B131" s="12"/>
      <c r="C131" s="12"/>
      <c r="D131" s="13" t="s">
        <v>130</v>
      </c>
      <c r="E131" s="14">
        <v>5000</v>
      </c>
      <c r="F131" s="14">
        <v>192</v>
      </c>
      <c r="G131" s="14">
        <f t="shared" si="1"/>
        <v>4808</v>
      </c>
      <c r="H131" s="14"/>
    </row>
    <row r="132" spans="2:8" ht="14.3">
      <c r="B132" s="12"/>
      <c r="C132" s="12"/>
      <c r="D132" s="13" t="s">
        <v>131</v>
      </c>
      <c r="E132" s="14">
        <v>30000</v>
      </c>
      <c r="F132" s="14">
        <v>6930</v>
      </c>
      <c r="G132" s="14">
        <f t="shared" si="1"/>
        <v>23070</v>
      </c>
      <c r="H132" s="14"/>
    </row>
    <row r="133" spans="2:8" ht="14.3">
      <c r="B133" s="12"/>
      <c r="C133" s="12"/>
      <c r="D133" s="13" t="s">
        <v>132</v>
      </c>
      <c r="E133" s="14">
        <v>1800000</v>
      </c>
      <c r="F133" s="14">
        <v>2458598</v>
      </c>
      <c r="G133" s="14">
        <f t="shared" si="1"/>
        <v>-658598</v>
      </c>
      <c r="H133" s="14"/>
    </row>
    <row r="134" spans="2:8" ht="14.3">
      <c r="B134" s="12"/>
      <c r="C134" s="12"/>
      <c r="D134" s="13" t="s">
        <v>133</v>
      </c>
      <c r="E134" s="14">
        <v>85000</v>
      </c>
      <c r="F134" s="14">
        <v>61486</v>
      </c>
      <c r="G134" s="14">
        <f t="shared" si="1"/>
        <v>23514</v>
      </c>
      <c r="H134" s="14"/>
    </row>
    <row r="135" spans="2:8" ht="14.3">
      <c r="B135" s="12"/>
      <c r="C135" s="12"/>
      <c r="D135" s="13" t="s">
        <v>104</v>
      </c>
      <c r="E135" s="14">
        <v>200000</v>
      </c>
      <c r="F135" s="14">
        <v>15420</v>
      </c>
      <c r="G135" s="14">
        <f t="shared" ref="G135:G198" si="2">E135-F135</f>
        <v>184580</v>
      </c>
      <c r="H135" s="14"/>
    </row>
    <row r="136" spans="2:8" ht="14.3">
      <c r="B136" s="12"/>
      <c r="C136" s="12"/>
      <c r="D136" s="13" t="s">
        <v>105</v>
      </c>
      <c r="E136" s="14">
        <v>1150000</v>
      </c>
      <c r="F136" s="14">
        <v>1111412</v>
      </c>
      <c r="G136" s="14">
        <f t="shared" si="2"/>
        <v>38588</v>
      </c>
      <c r="H136" s="14"/>
    </row>
    <row r="137" spans="2:8" ht="14.3">
      <c r="B137" s="12"/>
      <c r="C137" s="12"/>
      <c r="D137" s="13" t="s">
        <v>134</v>
      </c>
      <c r="E137" s="14"/>
      <c r="F137" s="14"/>
      <c r="G137" s="14">
        <f t="shared" si="2"/>
        <v>0</v>
      </c>
      <c r="H137" s="14"/>
    </row>
    <row r="138" spans="2:8" ht="14.3">
      <c r="B138" s="12"/>
      <c r="C138" s="12"/>
      <c r="D138" s="13" t="s">
        <v>135</v>
      </c>
      <c r="E138" s="14">
        <v>3500</v>
      </c>
      <c r="F138" s="14"/>
      <c r="G138" s="14">
        <f t="shared" si="2"/>
        <v>3500</v>
      </c>
      <c r="H138" s="14"/>
    </row>
    <row r="139" spans="2:8" ht="14.3">
      <c r="B139" s="12"/>
      <c r="C139" s="12"/>
      <c r="D139" s="13" t="s">
        <v>136</v>
      </c>
      <c r="E139" s="14">
        <v>720000</v>
      </c>
      <c r="F139" s="14">
        <v>739164</v>
      </c>
      <c r="G139" s="14">
        <f t="shared" si="2"/>
        <v>-19164</v>
      </c>
      <c r="H139" s="14"/>
    </row>
    <row r="140" spans="2:8" ht="14.3">
      <c r="B140" s="12"/>
      <c r="C140" s="12"/>
      <c r="D140" s="13" t="s">
        <v>137</v>
      </c>
      <c r="E140" s="14">
        <v>35000</v>
      </c>
      <c r="F140" s="14">
        <v>26220</v>
      </c>
      <c r="G140" s="14">
        <f t="shared" si="2"/>
        <v>8780</v>
      </c>
      <c r="H140" s="14"/>
    </row>
    <row r="141" spans="2:8" ht="14.3">
      <c r="B141" s="12"/>
      <c r="C141" s="12"/>
      <c r="D141" s="13" t="s">
        <v>138</v>
      </c>
      <c r="E141" s="14">
        <v>210000</v>
      </c>
      <c r="F141" s="14">
        <v>173947</v>
      </c>
      <c r="G141" s="14">
        <f t="shared" si="2"/>
        <v>36053</v>
      </c>
      <c r="H141" s="14"/>
    </row>
    <row r="142" spans="2:8" ht="14.3">
      <c r="B142" s="12"/>
      <c r="C142" s="12"/>
      <c r="D142" s="13" t="s">
        <v>120</v>
      </c>
      <c r="E142" s="14">
        <v>50000</v>
      </c>
      <c r="F142" s="14">
        <v>22592</v>
      </c>
      <c r="G142" s="14">
        <f t="shared" si="2"/>
        <v>27408</v>
      </c>
      <c r="H142" s="14"/>
    </row>
    <row r="143" spans="2:8" ht="14.3">
      <c r="B143" s="12"/>
      <c r="C143" s="12"/>
      <c r="D143" s="13" t="s">
        <v>139</v>
      </c>
      <c r="E143" s="14">
        <f>+E144+E147</f>
        <v>0</v>
      </c>
      <c r="F143" s="14">
        <f>+F144+F147</f>
        <v>0</v>
      </c>
      <c r="G143" s="14">
        <f t="shared" si="2"/>
        <v>0</v>
      </c>
      <c r="H143" s="14"/>
    </row>
    <row r="144" spans="2:8" ht="14.3">
      <c r="B144" s="12"/>
      <c r="C144" s="12"/>
      <c r="D144" s="13" t="s">
        <v>140</v>
      </c>
      <c r="E144" s="14">
        <f>+E145+E146</f>
        <v>0</v>
      </c>
      <c r="F144" s="14">
        <f>+F145+F146</f>
        <v>0</v>
      </c>
      <c r="G144" s="14">
        <f t="shared" si="2"/>
        <v>0</v>
      </c>
      <c r="H144" s="14"/>
    </row>
    <row r="145" spans="2:8" ht="14.3">
      <c r="B145" s="12"/>
      <c r="C145" s="12"/>
      <c r="D145" s="13" t="s">
        <v>141</v>
      </c>
      <c r="E145" s="14"/>
      <c r="F145" s="14"/>
      <c r="G145" s="14">
        <f t="shared" si="2"/>
        <v>0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120000</v>
      </c>
      <c r="F150" s="14">
        <f>+F151</f>
        <v>35095</v>
      </c>
      <c r="G150" s="14">
        <f t="shared" si="2"/>
        <v>84905</v>
      </c>
      <c r="H150" s="14"/>
    </row>
    <row r="151" spans="2:8" ht="14.3">
      <c r="B151" s="12"/>
      <c r="C151" s="12"/>
      <c r="D151" s="13" t="s">
        <v>147</v>
      </c>
      <c r="E151" s="14">
        <v>120000</v>
      </c>
      <c r="F151" s="14">
        <v>35095</v>
      </c>
      <c r="G151" s="14">
        <f t="shared" si="2"/>
        <v>84905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5000</v>
      </c>
      <c r="F153" s="14">
        <f>+F154+F155</f>
        <v>0</v>
      </c>
      <c r="G153" s="14">
        <f t="shared" si="2"/>
        <v>5000</v>
      </c>
      <c r="H153" s="14"/>
    </row>
    <row r="154" spans="2:8" ht="14.3">
      <c r="B154" s="12"/>
      <c r="C154" s="12"/>
      <c r="D154" s="13" t="s">
        <v>150</v>
      </c>
      <c r="E154" s="14"/>
      <c r="F154" s="14"/>
      <c r="G154" s="14">
        <f t="shared" si="2"/>
        <v>0</v>
      </c>
      <c r="H154" s="14"/>
    </row>
    <row r="155" spans="2:8" ht="14.3">
      <c r="B155" s="12"/>
      <c r="C155" s="12"/>
      <c r="D155" s="13" t="s">
        <v>120</v>
      </c>
      <c r="E155" s="14">
        <v>5000</v>
      </c>
      <c r="F155" s="14"/>
      <c r="G155" s="14">
        <f t="shared" si="2"/>
        <v>5000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81588500</v>
      </c>
      <c r="F163" s="17">
        <f>+F81+F88+F120+F143+F148+F150+F152+F153+F156</f>
        <v>74689548</v>
      </c>
      <c r="G163" s="17">
        <f t="shared" si="2"/>
        <v>6898952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11411000</v>
      </c>
      <c r="F164" s="20">
        <f xml:space="preserve"> +F80 - F163</f>
        <v>17285968</v>
      </c>
      <c r="G164" s="20">
        <f t="shared" si="2"/>
        <v>-5874968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0</v>
      </c>
      <c r="F165" s="14">
        <f>+F166+F167</f>
        <v>2707000</v>
      </c>
      <c r="G165" s="14">
        <f t="shared" si="2"/>
        <v>-2707000</v>
      </c>
      <c r="H165" s="14"/>
    </row>
    <row r="166" spans="2:8" ht="14.3">
      <c r="B166" s="12"/>
      <c r="C166" s="12"/>
      <c r="D166" s="13" t="s">
        <v>162</v>
      </c>
      <c r="E166" s="14"/>
      <c r="F166" s="14">
        <v>2707000</v>
      </c>
      <c r="G166" s="14">
        <f t="shared" si="2"/>
        <v>-2707000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0</v>
      </c>
      <c r="F184" s="17">
        <f>+F165+F168+F171+F173+F174+F183</f>
        <v>2707000</v>
      </c>
      <c r="G184" s="17">
        <f t="shared" si="2"/>
        <v>-2707000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3000000</v>
      </c>
      <c r="F185" s="14">
        <f>+F186</f>
        <v>3000000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>
        <v>3000000</v>
      </c>
      <c r="F186" s="14">
        <v>3000000</v>
      </c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4800000</v>
      </c>
      <c r="F188" s="14">
        <f>+F189+F190+F191+F192+F193+F194+F195+F196+F197</f>
        <v>4325310</v>
      </c>
      <c r="G188" s="14">
        <f t="shared" si="2"/>
        <v>474690</v>
      </c>
      <c r="H188" s="14"/>
    </row>
    <row r="189" spans="2:8" ht="14.3">
      <c r="B189" s="12"/>
      <c r="C189" s="12"/>
      <c r="D189" s="13" t="s">
        <v>185</v>
      </c>
      <c r="E189" s="14"/>
      <c r="F189" s="14"/>
      <c r="G189" s="14">
        <f t="shared" si="2"/>
        <v>0</v>
      </c>
      <c r="H189" s="14"/>
    </row>
    <row r="190" spans="2:8" ht="14.3">
      <c r="B190" s="12"/>
      <c r="C190" s="12"/>
      <c r="D190" s="13" t="s">
        <v>186</v>
      </c>
      <c r="E190" s="14"/>
      <c r="F190" s="14"/>
      <c r="G190" s="14">
        <f t="shared" si="2"/>
        <v>0</v>
      </c>
      <c r="H190" s="14"/>
    </row>
    <row r="191" spans="2:8" ht="14.3">
      <c r="B191" s="12"/>
      <c r="C191" s="12"/>
      <c r="D191" s="13" t="s">
        <v>187</v>
      </c>
      <c r="E191" s="14"/>
      <c r="F191" s="14"/>
      <c r="G191" s="14">
        <f t="shared" si="2"/>
        <v>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>
        <v>4000000</v>
      </c>
      <c r="F193" s="14">
        <v>3552010</v>
      </c>
      <c r="G193" s="14">
        <f t="shared" si="2"/>
        <v>447990</v>
      </c>
      <c r="H193" s="14"/>
    </row>
    <row r="194" spans="2:8" ht="14.3">
      <c r="B194" s="12"/>
      <c r="C194" s="12"/>
      <c r="D194" s="13" t="s">
        <v>190</v>
      </c>
      <c r="E194" s="14">
        <v>800000</v>
      </c>
      <c r="F194" s="14">
        <v>773300</v>
      </c>
      <c r="G194" s="14">
        <f t="shared" si="2"/>
        <v>26700</v>
      </c>
      <c r="H194" s="14"/>
    </row>
    <row r="195" spans="2:8" ht="14.3">
      <c r="B195" s="12"/>
      <c r="C195" s="12"/>
      <c r="D195" s="13" t="s">
        <v>191</v>
      </c>
      <c r="E195" s="14"/>
      <c r="F195" s="14"/>
      <c r="G195" s="14">
        <f t="shared" si="2"/>
        <v>0</v>
      </c>
      <c r="H195" s="14"/>
    </row>
    <row r="196" spans="2:8" ht="14.3">
      <c r="B196" s="12"/>
      <c r="C196" s="12"/>
      <c r="D196" s="13" t="s">
        <v>192</v>
      </c>
      <c r="E196" s="14"/>
      <c r="F196" s="14"/>
      <c r="G196" s="14">
        <f t="shared" si="2"/>
        <v>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4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7800000</v>
      </c>
      <c r="F201" s="17">
        <f>+F185+F187+F188+F198+F200</f>
        <v>7325310</v>
      </c>
      <c r="G201" s="17">
        <f t="shared" si="3"/>
        <v>474690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-7800000</v>
      </c>
      <c r="F202" s="20">
        <f xml:space="preserve"> +F184 - F201</f>
        <v>-4618310</v>
      </c>
      <c r="G202" s="20">
        <f t="shared" si="3"/>
        <v>-3181690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0</v>
      </c>
      <c r="F211" s="14">
        <f>+F212+F213+F214+F215+F216+F217+F218+F219</f>
        <v>0</v>
      </c>
      <c r="G211" s="14">
        <f t="shared" si="3"/>
        <v>0</v>
      </c>
      <c r="H211" s="14"/>
    </row>
    <row r="212" spans="2:8" ht="14.3">
      <c r="B212" s="12"/>
      <c r="C212" s="12"/>
      <c r="D212" s="13" t="s">
        <v>209</v>
      </c>
      <c r="E212" s="14"/>
      <c r="F212" s="14"/>
      <c r="G212" s="14">
        <f t="shared" si="3"/>
        <v>0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/>
      <c r="F215" s="14"/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/>
      <c r="F216" s="14"/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  <c r="H226" s="14"/>
    </row>
    <row r="227" spans="2:8" ht="14.3">
      <c r="B227" s="12"/>
      <c r="C227" s="12"/>
      <c r="D227" s="13" t="s">
        <v>224</v>
      </c>
      <c r="E227" s="14"/>
      <c r="F227" s="14"/>
      <c r="G227" s="14">
        <f t="shared" si="3"/>
        <v>0</v>
      </c>
      <c r="H227" s="14"/>
    </row>
    <row r="228" spans="2:8" ht="14.3">
      <c r="B228" s="12"/>
      <c r="C228" s="12"/>
      <c r="D228" s="13" t="s">
        <v>225</v>
      </c>
      <c r="E228" s="14">
        <f>+E229</f>
        <v>0</v>
      </c>
      <c r="F228" s="14">
        <f>+F229</f>
        <v>0</v>
      </c>
      <c r="G228" s="14">
        <f t="shared" si="3"/>
        <v>0</v>
      </c>
      <c r="H228" s="14"/>
    </row>
    <row r="229" spans="2:8" ht="14.3">
      <c r="B229" s="12"/>
      <c r="C229" s="12"/>
      <c r="D229" s="13" t="s">
        <v>226</v>
      </c>
      <c r="E229" s="14"/>
      <c r="F229" s="14"/>
      <c r="G229" s="14">
        <f t="shared" si="3"/>
        <v>0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0</v>
      </c>
      <c r="F230" s="17">
        <f>+F203+F204+F205+F206+F207+F208+F209+F211+F220+F221+F222+F223+F224+F226+F228</f>
        <v>0</v>
      </c>
      <c r="G230" s="17">
        <f t="shared" si="3"/>
        <v>0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10600000</v>
      </c>
      <c r="F234" s="14">
        <f>+F235+F236+F237+F238+F239+F240+F241+F242</f>
        <v>10690375</v>
      </c>
      <c r="G234" s="14">
        <f t="shared" si="3"/>
        <v>-90375</v>
      </c>
      <c r="H234" s="14"/>
    </row>
    <row r="235" spans="2:8" ht="14.3">
      <c r="B235" s="12"/>
      <c r="C235" s="12"/>
      <c r="D235" s="13" t="s">
        <v>232</v>
      </c>
      <c r="E235" s="14">
        <v>600000</v>
      </c>
      <c r="F235" s="14">
        <v>690375</v>
      </c>
      <c r="G235" s="14">
        <f t="shared" si="3"/>
        <v>-90375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/>
      <c r="F237" s="14"/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/>
      <c r="F238" s="14"/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/>
      <c r="F239" s="14"/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>
        <v>10000000</v>
      </c>
      <c r="F240" s="14">
        <v>10000000</v>
      </c>
      <c r="G240" s="14">
        <f t="shared" si="3"/>
        <v>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/>
      <c r="F242" s="14"/>
      <c r="G242" s="14">
        <f t="shared" si="3"/>
        <v>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2000000</v>
      </c>
      <c r="F245" s="23">
        <f>+F246</f>
        <v>0</v>
      </c>
      <c r="G245" s="23">
        <f t="shared" si="3"/>
        <v>2000000</v>
      </c>
      <c r="H245" s="23"/>
    </row>
    <row r="246" spans="2:8" ht="14.3">
      <c r="B246" s="12"/>
      <c r="C246" s="12"/>
      <c r="D246" s="22" t="s">
        <v>243</v>
      </c>
      <c r="E246" s="23">
        <v>2000000</v>
      </c>
      <c r="F246" s="23"/>
      <c r="G246" s="23">
        <f t="shared" si="3"/>
        <v>2000000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0</v>
      </c>
      <c r="F247" s="23">
        <f>+F248+F249+F250+F251+F252</f>
        <v>0</v>
      </c>
      <c r="G247" s="23">
        <f t="shared" si="3"/>
        <v>0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/>
      <c r="F250" s="23"/>
      <c r="G250" s="23">
        <f t="shared" si="3"/>
        <v>0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12600000</v>
      </c>
      <c r="F253" s="25">
        <f>+F231+F232+F233+F234+F243+F245+F247</f>
        <v>10690375</v>
      </c>
      <c r="G253" s="25">
        <f t="shared" si="3"/>
        <v>1909625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-12600000</v>
      </c>
      <c r="F254" s="20">
        <f xml:space="preserve"> +F230 - F253</f>
        <v>-10690375</v>
      </c>
      <c r="G254" s="20">
        <f t="shared" si="3"/>
        <v>-1909625</v>
      </c>
      <c r="H254" s="20"/>
    </row>
    <row r="255" spans="2:8" ht="14.3">
      <c r="B255" s="26" t="s">
        <v>252</v>
      </c>
      <c r="C255" s="27"/>
      <c r="D255" s="28"/>
      <c r="E255" s="29">
        <v>1011000</v>
      </c>
      <c r="F255" s="29"/>
      <c r="G255" s="29">
        <f>E255 + E256</f>
        <v>1011000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-10000000</v>
      </c>
      <c r="F257" s="20">
        <f xml:space="preserve"> +F164 +F202 +F254 - (F255 + F256)</f>
        <v>1977283</v>
      </c>
      <c r="G257" s="20">
        <f t="shared" ref="G257:G259" si="4">E257-F257</f>
        <v>-11977283</v>
      </c>
      <c r="H257" s="20"/>
    </row>
    <row r="258" spans="2:8" ht="14.3">
      <c r="B258" s="21" t="s">
        <v>254</v>
      </c>
      <c r="C258" s="18"/>
      <c r="D258" s="19"/>
      <c r="E258" s="20">
        <v>67352387</v>
      </c>
      <c r="F258" s="20">
        <v>67352387</v>
      </c>
      <c r="G258" s="20">
        <f t="shared" si="4"/>
        <v>0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57352387</v>
      </c>
      <c r="F259" s="20">
        <f xml:space="preserve"> +F257 +F258</f>
        <v>69329670</v>
      </c>
      <c r="G259" s="20">
        <f t="shared" si="4"/>
        <v>-11977283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261</v>
      </c>
      <c r="C2" s="4"/>
      <c r="D2" s="4"/>
      <c r="E2" s="4"/>
      <c r="F2" s="4"/>
      <c r="G2" s="4"/>
      <c r="H2" s="4"/>
    </row>
    <row r="3" spans="2:8" ht="21.75">
      <c r="B3" s="5" t="s">
        <v>262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263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2760000</v>
      </c>
      <c r="F6" s="11">
        <f>+F7+F8</f>
        <v>2959680</v>
      </c>
      <c r="G6" s="11">
        <f>E6-F6</f>
        <v>-199680</v>
      </c>
      <c r="H6" s="11"/>
    </row>
    <row r="7" spans="2:8" ht="14.3">
      <c r="B7" s="12"/>
      <c r="C7" s="12"/>
      <c r="D7" s="13" t="s">
        <v>12</v>
      </c>
      <c r="E7" s="14">
        <v>2500000</v>
      </c>
      <c r="F7" s="14">
        <v>2635690</v>
      </c>
      <c r="G7" s="14">
        <f t="shared" ref="G7:G70" si="0">E7-F7</f>
        <v>-135690</v>
      </c>
      <c r="H7" s="14"/>
    </row>
    <row r="8" spans="2:8" ht="14.3">
      <c r="B8" s="12"/>
      <c r="C8" s="12"/>
      <c r="D8" s="13" t="s">
        <v>13</v>
      </c>
      <c r="E8" s="14">
        <v>260000</v>
      </c>
      <c r="F8" s="14">
        <v>323990</v>
      </c>
      <c r="G8" s="14">
        <f t="shared" si="0"/>
        <v>-63990</v>
      </c>
      <c r="H8" s="14"/>
    </row>
    <row r="9" spans="2:8" ht="14.3">
      <c r="B9" s="12"/>
      <c r="C9" s="12"/>
      <c r="D9" s="13" t="s">
        <v>14</v>
      </c>
      <c r="E9" s="14">
        <f>+E10+E19+E24+E25+E29+E30+E36</f>
        <v>18730000</v>
      </c>
      <c r="F9" s="14">
        <f>+F10+F19+F24+F25+F29+F30+F36</f>
        <v>18959636</v>
      </c>
      <c r="G9" s="14">
        <f t="shared" si="0"/>
        <v>-229636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18000000</v>
      </c>
      <c r="F10" s="14">
        <f>+F11+F12+F13+F14+F15+F16+F17+F18</f>
        <v>18135930</v>
      </c>
      <c r="G10" s="14">
        <f t="shared" si="0"/>
        <v>-135930</v>
      </c>
      <c r="H10" s="14"/>
    </row>
    <row r="11" spans="2:8" ht="14.3">
      <c r="B11" s="12"/>
      <c r="C11" s="12"/>
      <c r="D11" s="13" t="s">
        <v>16</v>
      </c>
      <c r="E11" s="14"/>
      <c r="F11" s="14"/>
      <c r="G11" s="14">
        <f t="shared" si="0"/>
        <v>0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>
        <v>18000000</v>
      </c>
      <c r="F13" s="14">
        <v>18135930</v>
      </c>
      <c r="G13" s="14">
        <f t="shared" si="0"/>
        <v>-135930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0</v>
      </c>
      <c r="F19" s="14">
        <f>+F20+F21+F22+F23</f>
        <v>0</v>
      </c>
      <c r="G19" s="14">
        <f t="shared" si="0"/>
        <v>0</v>
      </c>
      <c r="H19" s="14"/>
    </row>
    <row r="20" spans="2:8" ht="14.3">
      <c r="B20" s="12"/>
      <c r="C20" s="12"/>
      <c r="D20" s="13" t="s">
        <v>25</v>
      </c>
      <c r="E20" s="14"/>
      <c r="F20" s="14"/>
      <c r="G20" s="14">
        <f t="shared" si="0"/>
        <v>0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/>
      <c r="F24" s="14"/>
      <c r="G24" s="14">
        <f t="shared" si="0"/>
        <v>0</v>
      </c>
      <c r="H24" s="14"/>
    </row>
    <row r="25" spans="2:8" ht="14.3">
      <c r="B25" s="12"/>
      <c r="C25" s="12"/>
      <c r="D25" s="13" t="s">
        <v>30</v>
      </c>
      <c r="E25" s="14">
        <f>+E26+E27+E28</f>
        <v>0</v>
      </c>
      <c r="F25" s="14">
        <f>+F26+F27+F28</f>
        <v>0</v>
      </c>
      <c r="G25" s="14">
        <f t="shared" si="0"/>
        <v>0</v>
      </c>
      <c r="H25" s="14"/>
    </row>
    <row r="26" spans="2:8" ht="14.3">
      <c r="B26" s="12"/>
      <c r="C26" s="12"/>
      <c r="D26" s="13" t="s">
        <v>31</v>
      </c>
      <c r="E26" s="14"/>
      <c r="F26" s="14"/>
      <c r="G26" s="14">
        <f t="shared" si="0"/>
        <v>0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>
        <v>600000</v>
      </c>
      <c r="F29" s="14">
        <v>673402</v>
      </c>
      <c r="G29" s="14">
        <f t="shared" si="0"/>
        <v>-73402</v>
      </c>
      <c r="H29" s="14"/>
    </row>
    <row r="30" spans="2:8" ht="14.3">
      <c r="B30" s="12"/>
      <c r="C30" s="12"/>
      <c r="D30" s="13" t="s">
        <v>35</v>
      </c>
      <c r="E30" s="14">
        <f>+E31+E32+E33+E34+E35</f>
        <v>130000</v>
      </c>
      <c r="F30" s="14">
        <f>+F31+F32+F33+F34+F35</f>
        <v>150304</v>
      </c>
      <c r="G30" s="14">
        <f t="shared" si="0"/>
        <v>-20304</v>
      </c>
      <c r="H30" s="14"/>
    </row>
    <row r="31" spans="2:8" ht="14.3">
      <c r="B31" s="12"/>
      <c r="C31" s="12"/>
      <c r="D31" s="13" t="s">
        <v>36</v>
      </c>
      <c r="E31" s="14">
        <v>130000</v>
      </c>
      <c r="F31" s="14">
        <v>150304</v>
      </c>
      <c r="G31" s="14">
        <f t="shared" si="0"/>
        <v>-20304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/>
      <c r="F33" s="14"/>
      <c r="G33" s="14">
        <f t="shared" si="0"/>
        <v>0</v>
      </c>
      <c r="H33" s="14"/>
    </row>
    <row r="34" spans="2:8" ht="14.3">
      <c r="B34" s="12"/>
      <c r="C34" s="12"/>
      <c r="D34" s="13" t="s">
        <v>39</v>
      </c>
      <c r="E34" s="14"/>
      <c r="F34" s="14"/>
      <c r="G34" s="14">
        <f t="shared" si="0"/>
        <v>0</v>
      </c>
      <c r="H34" s="14"/>
    </row>
    <row r="35" spans="2:8" ht="14.3">
      <c r="B35" s="12"/>
      <c r="C35" s="12"/>
      <c r="D35" s="13" t="s">
        <v>40</v>
      </c>
      <c r="E35" s="14"/>
      <c r="F35" s="14"/>
      <c r="G35" s="14">
        <f t="shared" si="0"/>
        <v>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0</v>
      </c>
      <c r="F37" s="14">
        <f>+F38+F39+F40+F41+F42+F43+F44+F45+F46+F47+F50+F56</f>
        <v>0</v>
      </c>
      <c r="G37" s="14">
        <f t="shared" si="0"/>
        <v>0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0</v>
      </c>
      <c r="F50" s="14">
        <f>+F51+F52+F53+F54+F55</f>
        <v>0</v>
      </c>
      <c r="G50" s="14">
        <f t="shared" si="0"/>
        <v>0</v>
      </c>
      <c r="H50" s="14"/>
    </row>
    <row r="51" spans="2:8" ht="14.3">
      <c r="B51" s="12"/>
      <c r="C51" s="12"/>
      <c r="D51" s="13" t="s">
        <v>36</v>
      </c>
      <c r="E51" s="14"/>
      <c r="F51" s="14"/>
      <c r="G51" s="14">
        <f t="shared" si="0"/>
        <v>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/>
      <c r="F53" s="14"/>
      <c r="G53" s="14">
        <f t="shared" si="0"/>
        <v>0</v>
      </c>
      <c r="H53" s="14"/>
    </row>
    <row r="54" spans="2:8" ht="14.3">
      <c r="B54" s="12"/>
      <c r="C54" s="12"/>
      <c r="D54" s="13" t="s">
        <v>39</v>
      </c>
      <c r="E54" s="14"/>
      <c r="F54" s="14"/>
      <c r="G54" s="14">
        <f t="shared" si="0"/>
        <v>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0</v>
      </c>
      <c r="F57" s="14">
        <f>+F58</f>
        <v>0</v>
      </c>
      <c r="G57" s="14">
        <f t="shared" si="0"/>
        <v>0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  <c r="H58" s="14"/>
    </row>
    <row r="59" spans="2:8" ht="14.3">
      <c r="B59" s="12"/>
      <c r="C59" s="12"/>
      <c r="D59" s="13" t="s">
        <v>59</v>
      </c>
      <c r="E59" s="14"/>
      <c r="F59" s="14"/>
      <c r="G59" s="14">
        <f t="shared" si="0"/>
        <v>0</v>
      </c>
      <c r="H59" s="14"/>
    </row>
    <row r="60" spans="2:8" ht="14.3">
      <c r="B60" s="12"/>
      <c r="C60" s="12"/>
      <c r="D60" s="13" t="s">
        <v>60</v>
      </c>
      <c r="E60" s="14"/>
      <c r="F60" s="14"/>
      <c r="G60" s="14">
        <f t="shared" si="0"/>
        <v>0</v>
      </c>
      <c r="H60" s="14"/>
    </row>
    <row r="61" spans="2:8" ht="14.3">
      <c r="B61" s="12"/>
      <c r="C61" s="12"/>
      <c r="D61" s="13" t="s">
        <v>61</v>
      </c>
      <c r="E61" s="14"/>
      <c r="F61" s="14"/>
      <c r="G61" s="14">
        <f t="shared" si="0"/>
        <v>0</v>
      </c>
      <c r="H61" s="14"/>
    </row>
    <row r="62" spans="2:8" ht="14.3">
      <c r="B62" s="12"/>
      <c r="C62" s="12"/>
      <c r="D62" s="13" t="s">
        <v>62</v>
      </c>
      <c r="E62" s="14"/>
      <c r="F62" s="14"/>
      <c r="G62" s="14">
        <f t="shared" si="0"/>
        <v>0</v>
      </c>
      <c r="H62" s="14"/>
    </row>
    <row r="63" spans="2:8" ht="14.3">
      <c r="B63" s="12"/>
      <c r="C63" s="12"/>
      <c r="D63" s="13" t="s">
        <v>63</v>
      </c>
      <c r="E63" s="14"/>
      <c r="F63" s="14"/>
      <c r="G63" s="14">
        <f t="shared" si="0"/>
        <v>0</v>
      </c>
      <c r="H63" s="14"/>
    </row>
    <row r="64" spans="2:8" ht="14.3">
      <c r="B64" s="12"/>
      <c r="C64" s="12"/>
      <c r="D64" s="13" t="s">
        <v>64</v>
      </c>
      <c r="E64" s="14"/>
      <c r="F64" s="14"/>
      <c r="G64" s="14">
        <f t="shared" si="0"/>
        <v>0</v>
      </c>
      <c r="H64" s="14"/>
    </row>
    <row r="65" spans="2:8" ht="14.3">
      <c r="B65" s="12"/>
      <c r="C65" s="12"/>
      <c r="D65" s="13" t="s">
        <v>65</v>
      </c>
      <c r="E65" s="14"/>
      <c r="F65" s="14"/>
      <c r="G65" s="14">
        <f t="shared" si="0"/>
        <v>0</v>
      </c>
      <c r="H65" s="14"/>
    </row>
    <row r="66" spans="2:8" ht="14.3">
      <c r="B66" s="12"/>
      <c r="C66" s="12"/>
      <c r="D66" s="13" t="s">
        <v>66</v>
      </c>
      <c r="E66" s="14"/>
      <c r="F66" s="14"/>
      <c r="G66" s="14">
        <f t="shared" si="0"/>
        <v>0</v>
      </c>
      <c r="H66" s="14"/>
    </row>
    <row r="67" spans="2:8" ht="14.3">
      <c r="B67" s="12"/>
      <c r="C67" s="12"/>
      <c r="D67" s="13" t="s">
        <v>67</v>
      </c>
      <c r="E67" s="14"/>
      <c r="F67" s="14"/>
      <c r="G67" s="14">
        <f t="shared" si="0"/>
        <v>0</v>
      </c>
      <c r="H67" s="14"/>
    </row>
    <row r="68" spans="2:8" ht="14.3">
      <c r="B68" s="12"/>
      <c r="C68" s="12"/>
      <c r="D68" s="13" t="s">
        <v>68</v>
      </c>
      <c r="E68" s="14"/>
      <c r="F68" s="14"/>
      <c r="G68" s="14">
        <f t="shared" si="0"/>
        <v>0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0</v>
      </c>
      <c r="F71" s="14">
        <f>+F72</f>
        <v>0</v>
      </c>
      <c r="G71" s="14">
        <f t="shared" ref="G71:G134" si="1">E71-F71</f>
        <v>0</v>
      </c>
      <c r="H71" s="14"/>
    </row>
    <row r="72" spans="2:8" ht="14.3">
      <c r="B72" s="12"/>
      <c r="C72" s="12"/>
      <c r="D72" s="13" t="s">
        <v>72</v>
      </c>
      <c r="E72" s="14"/>
      <c r="F72" s="14"/>
      <c r="G72" s="14">
        <f t="shared" si="1"/>
        <v>0</v>
      </c>
      <c r="H72" s="14"/>
    </row>
    <row r="73" spans="2:8" ht="14.3">
      <c r="B73" s="12"/>
      <c r="C73" s="12"/>
      <c r="D73" s="13" t="s">
        <v>73</v>
      </c>
      <c r="E73" s="14">
        <f>+E74</f>
        <v>100</v>
      </c>
      <c r="F73" s="14">
        <f>+F74</f>
        <v>82</v>
      </c>
      <c r="G73" s="14">
        <f t="shared" si="1"/>
        <v>18</v>
      </c>
      <c r="H73" s="14"/>
    </row>
    <row r="74" spans="2:8" ht="14.3">
      <c r="B74" s="12"/>
      <c r="C74" s="12"/>
      <c r="D74" s="13" t="s">
        <v>74</v>
      </c>
      <c r="E74" s="14">
        <v>100</v>
      </c>
      <c r="F74" s="14">
        <v>82</v>
      </c>
      <c r="G74" s="14">
        <f t="shared" si="1"/>
        <v>18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145000</v>
      </c>
      <c r="F76" s="14">
        <f>+F77+F78+F79</f>
        <v>136570</v>
      </c>
      <c r="G76" s="14">
        <f t="shared" si="1"/>
        <v>8430</v>
      </c>
      <c r="H76" s="14"/>
    </row>
    <row r="77" spans="2:8" ht="14.3">
      <c r="B77" s="12"/>
      <c r="C77" s="12"/>
      <c r="D77" s="13" t="s">
        <v>77</v>
      </c>
      <c r="E77" s="14"/>
      <c r="F77" s="14"/>
      <c r="G77" s="14">
        <f t="shared" si="1"/>
        <v>0</v>
      </c>
      <c r="H77" s="14"/>
    </row>
    <row r="78" spans="2:8" ht="14.3">
      <c r="B78" s="12"/>
      <c r="C78" s="12"/>
      <c r="D78" s="13" t="s">
        <v>78</v>
      </c>
      <c r="E78" s="14">
        <v>140000</v>
      </c>
      <c r="F78" s="14">
        <v>136570</v>
      </c>
      <c r="G78" s="14">
        <f t="shared" si="1"/>
        <v>3430</v>
      </c>
      <c r="H78" s="14"/>
    </row>
    <row r="79" spans="2:8" ht="14.3">
      <c r="B79" s="12"/>
      <c r="C79" s="12"/>
      <c r="D79" s="13" t="s">
        <v>79</v>
      </c>
      <c r="E79" s="14">
        <v>5000</v>
      </c>
      <c r="F79" s="14"/>
      <c r="G79" s="14">
        <f t="shared" si="1"/>
        <v>5000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21635100</v>
      </c>
      <c r="F80" s="17">
        <f>+F6+F9+F37+F57+F69+F71+F73+F75+F76</f>
        <v>22055968</v>
      </c>
      <c r="G80" s="17">
        <f t="shared" si="1"/>
        <v>-420868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15950000</v>
      </c>
      <c r="F81" s="14">
        <f>+F82+F83+F84+F85+F86+F87</f>
        <v>13519292</v>
      </c>
      <c r="G81" s="14">
        <f t="shared" si="1"/>
        <v>2430708</v>
      </c>
      <c r="H81" s="14"/>
    </row>
    <row r="82" spans="2:8" ht="14.3">
      <c r="B82" s="12"/>
      <c r="C82" s="12"/>
      <c r="D82" s="13" t="s">
        <v>83</v>
      </c>
      <c r="E82" s="14"/>
      <c r="F82" s="14"/>
      <c r="G82" s="14">
        <f t="shared" si="1"/>
        <v>0</v>
      </c>
      <c r="H82" s="14"/>
    </row>
    <row r="83" spans="2:8" ht="14.3">
      <c r="B83" s="12"/>
      <c r="C83" s="12"/>
      <c r="D83" s="13" t="s">
        <v>84</v>
      </c>
      <c r="E83" s="14">
        <v>7900000</v>
      </c>
      <c r="F83" s="14">
        <v>7701057</v>
      </c>
      <c r="G83" s="14">
        <f t="shared" si="1"/>
        <v>198943</v>
      </c>
      <c r="H83" s="14"/>
    </row>
    <row r="84" spans="2:8" ht="14.3">
      <c r="B84" s="12"/>
      <c r="C84" s="12"/>
      <c r="D84" s="13" t="s">
        <v>85</v>
      </c>
      <c r="E84" s="14">
        <v>3200000</v>
      </c>
      <c r="F84" s="14">
        <v>2789817</v>
      </c>
      <c r="G84" s="14">
        <f t="shared" si="1"/>
        <v>410183</v>
      </c>
      <c r="H84" s="14"/>
    </row>
    <row r="85" spans="2:8" ht="14.3">
      <c r="B85" s="12"/>
      <c r="C85" s="12"/>
      <c r="D85" s="13" t="s">
        <v>86</v>
      </c>
      <c r="E85" s="14">
        <v>2200000</v>
      </c>
      <c r="F85" s="14">
        <v>1473312</v>
      </c>
      <c r="G85" s="14">
        <f t="shared" si="1"/>
        <v>726688</v>
      </c>
      <c r="H85" s="14"/>
    </row>
    <row r="86" spans="2:8" ht="14.3">
      <c r="B86" s="12"/>
      <c r="C86" s="12"/>
      <c r="D86" s="13" t="s">
        <v>87</v>
      </c>
      <c r="E86" s="14">
        <v>300000</v>
      </c>
      <c r="F86" s="14">
        <v>89000</v>
      </c>
      <c r="G86" s="14">
        <f t="shared" si="1"/>
        <v>211000</v>
      </c>
      <c r="H86" s="14"/>
    </row>
    <row r="87" spans="2:8" ht="14.3">
      <c r="B87" s="12"/>
      <c r="C87" s="12"/>
      <c r="D87" s="13" t="s">
        <v>88</v>
      </c>
      <c r="E87" s="14">
        <v>2350000</v>
      </c>
      <c r="F87" s="14">
        <v>1466106</v>
      </c>
      <c r="G87" s="14">
        <f t="shared" si="1"/>
        <v>883894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3195000</v>
      </c>
      <c r="F88" s="14">
        <f>+F89+F90+F91+F92+F93+F94+F95+F96+F97+F98+F99+F100+F101+F102+F103+F104+F105+F106+F107+F108+F109+F119</f>
        <v>2878339</v>
      </c>
      <c r="G88" s="14">
        <f t="shared" si="1"/>
        <v>316661</v>
      </c>
      <c r="H88" s="14"/>
    </row>
    <row r="89" spans="2:8" ht="14.3">
      <c r="B89" s="12"/>
      <c r="C89" s="12"/>
      <c r="D89" s="13" t="s">
        <v>90</v>
      </c>
      <c r="E89" s="14">
        <v>570000</v>
      </c>
      <c r="F89" s="14">
        <v>617299</v>
      </c>
      <c r="G89" s="14">
        <f t="shared" si="1"/>
        <v>-47299</v>
      </c>
      <c r="H89" s="14"/>
    </row>
    <row r="90" spans="2:8" ht="14.3">
      <c r="B90" s="12"/>
      <c r="C90" s="12"/>
      <c r="D90" s="13" t="s">
        <v>91</v>
      </c>
      <c r="E90" s="14"/>
      <c r="F90" s="14"/>
      <c r="G90" s="14">
        <f t="shared" si="1"/>
        <v>0</v>
      </c>
      <c r="H90" s="14"/>
    </row>
    <row r="91" spans="2:8" ht="14.3">
      <c r="B91" s="12"/>
      <c r="C91" s="12"/>
      <c r="D91" s="13" t="s">
        <v>92</v>
      </c>
      <c r="E91" s="14">
        <v>5000</v>
      </c>
      <c r="F91" s="14"/>
      <c r="G91" s="14">
        <f t="shared" si="1"/>
        <v>5000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>
        <v>100000</v>
      </c>
      <c r="F93" s="14">
        <v>69850</v>
      </c>
      <c r="G93" s="14">
        <f t="shared" si="1"/>
        <v>30150</v>
      </c>
      <c r="H93" s="14"/>
    </row>
    <row r="94" spans="2:8" ht="14.3">
      <c r="B94" s="12"/>
      <c r="C94" s="12"/>
      <c r="D94" s="13" t="s">
        <v>95</v>
      </c>
      <c r="E94" s="14"/>
      <c r="F94" s="14"/>
      <c r="G94" s="14">
        <f t="shared" si="1"/>
        <v>0</v>
      </c>
      <c r="H94" s="14"/>
    </row>
    <row r="95" spans="2:8" ht="14.3">
      <c r="B95" s="12"/>
      <c r="C95" s="12"/>
      <c r="D95" s="13" t="s">
        <v>96</v>
      </c>
      <c r="E95" s="14">
        <v>180000</v>
      </c>
      <c r="F95" s="14">
        <v>149920</v>
      </c>
      <c r="G95" s="14">
        <f t="shared" si="1"/>
        <v>30080</v>
      </c>
      <c r="H95" s="14"/>
    </row>
    <row r="96" spans="2:8" ht="14.3">
      <c r="B96" s="12"/>
      <c r="C96" s="12"/>
      <c r="D96" s="13" t="s">
        <v>97</v>
      </c>
      <c r="E96" s="14">
        <v>130000</v>
      </c>
      <c r="F96" s="14">
        <v>131201</v>
      </c>
      <c r="G96" s="14">
        <f t="shared" si="1"/>
        <v>-1201</v>
      </c>
      <c r="H96" s="14"/>
    </row>
    <row r="97" spans="2:8" ht="14.3">
      <c r="B97" s="12"/>
      <c r="C97" s="12"/>
      <c r="D97" s="13" t="s">
        <v>98</v>
      </c>
      <c r="E97" s="14">
        <v>30000</v>
      </c>
      <c r="F97" s="14"/>
      <c r="G97" s="14">
        <f t="shared" si="1"/>
        <v>30000</v>
      </c>
      <c r="H97" s="14"/>
    </row>
    <row r="98" spans="2:8" ht="14.3">
      <c r="B98" s="12"/>
      <c r="C98" s="12"/>
      <c r="D98" s="13" t="s">
        <v>99</v>
      </c>
      <c r="E98" s="14"/>
      <c r="F98" s="14"/>
      <c r="G98" s="14">
        <f t="shared" si="1"/>
        <v>0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>
        <v>880000</v>
      </c>
      <c r="F100" s="14">
        <v>693696</v>
      </c>
      <c r="G100" s="14">
        <f t="shared" si="1"/>
        <v>186304</v>
      </c>
      <c r="H100" s="14"/>
    </row>
    <row r="101" spans="2:8" ht="14.3">
      <c r="B101" s="12"/>
      <c r="C101" s="12"/>
      <c r="D101" s="13" t="s">
        <v>102</v>
      </c>
      <c r="E101" s="14"/>
      <c r="F101" s="14"/>
      <c r="G101" s="14">
        <f t="shared" si="1"/>
        <v>0</v>
      </c>
      <c r="H101" s="14"/>
    </row>
    <row r="102" spans="2:8" ht="14.3">
      <c r="B102" s="12"/>
      <c r="C102" s="12"/>
      <c r="D102" s="13" t="s">
        <v>103</v>
      </c>
      <c r="E102" s="14">
        <v>200000</v>
      </c>
      <c r="F102" s="14">
        <v>134258</v>
      </c>
      <c r="G102" s="14">
        <f t="shared" si="1"/>
        <v>65742</v>
      </c>
      <c r="H102" s="14"/>
    </row>
    <row r="103" spans="2:8" ht="14.3">
      <c r="B103" s="12"/>
      <c r="C103" s="12"/>
      <c r="D103" s="13" t="s">
        <v>104</v>
      </c>
      <c r="E103" s="14">
        <v>20000</v>
      </c>
      <c r="F103" s="14">
        <v>132467</v>
      </c>
      <c r="G103" s="14">
        <f t="shared" si="1"/>
        <v>-112467</v>
      </c>
      <c r="H103" s="14"/>
    </row>
    <row r="104" spans="2:8" ht="14.3">
      <c r="B104" s="12"/>
      <c r="C104" s="12"/>
      <c r="D104" s="13" t="s">
        <v>105</v>
      </c>
      <c r="E104" s="14">
        <v>650000</v>
      </c>
      <c r="F104" s="14">
        <v>625588</v>
      </c>
      <c r="G104" s="14">
        <f t="shared" si="1"/>
        <v>24412</v>
      </c>
      <c r="H104" s="14"/>
    </row>
    <row r="105" spans="2:8" ht="14.3">
      <c r="B105" s="12"/>
      <c r="C105" s="12"/>
      <c r="D105" s="13" t="s">
        <v>106</v>
      </c>
      <c r="E105" s="14"/>
      <c r="F105" s="14"/>
      <c r="G105" s="14">
        <f t="shared" si="1"/>
        <v>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>
        <v>410000</v>
      </c>
      <c r="F108" s="14">
        <v>324060</v>
      </c>
      <c r="G108" s="14">
        <f t="shared" si="1"/>
        <v>85940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0</v>
      </c>
      <c r="F109" s="14">
        <f>+F110+F111+F112+F113+F114+F115+F116+F117+F118</f>
        <v>0</v>
      </c>
      <c r="G109" s="14">
        <f t="shared" si="1"/>
        <v>0</v>
      </c>
      <c r="H109" s="14"/>
    </row>
    <row r="110" spans="2:8" ht="14.3">
      <c r="B110" s="12"/>
      <c r="C110" s="12"/>
      <c r="D110" s="13" t="s">
        <v>111</v>
      </c>
      <c r="E110" s="14"/>
      <c r="F110" s="14"/>
      <c r="G110" s="14">
        <f t="shared" si="1"/>
        <v>0</v>
      </c>
      <c r="H110" s="14"/>
    </row>
    <row r="111" spans="2:8" ht="14.3">
      <c r="B111" s="12"/>
      <c r="C111" s="12"/>
      <c r="D111" s="13" t="s">
        <v>112</v>
      </c>
      <c r="E111" s="14"/>
      <c r="F111" s="14"/>
      <c r="G111" s="14">
        <f t="shared" si="1"/>
        <v>0</v>
      </c>
      <c r="H111" s="14"/>
    </row>
    <row r="112" spans="2:8" ht="14.3">
      <c r="B112" s="12"/>
      <c r="C112" s="12"/>
      <c r="D112" s="13" t="s">
        <v>113</v>
      </c>
      <c r="E112" s="14"/>
      <c r="F112" s="14"/>
      <c r="G112" s="14">
        <f t="shared" si="1"/>
        <v>0</v>
      </c>
      <c r="H112" s="14"/>
    </row>
    <row r="113" spans="2:8" ht="14.3">
      <c r="B113" s="12"/>
      <c r="C113" s="12"/>
      <c r="D113" s="13" t="s">
        <v>114</v>
      </c>
      <c r="E113" s="14"/>
      <c r="F113" s="14"/>
      <c r="G113" s="14">
        <f t="shared" si="1"/>
        <v>0</v>
      </c>
      <c r="H113" s="14"/>
    </row>
    <row r="114" spans="2:8" ht="14.3">
      <c r="B114" s="12"/>
      <c r="C114" s="12"/>
      <c r="D114" s="13" t="s">
        <v>115</v>
      </c>
      <c r="E114" s="14"/>
      <c r="F114" s="14"/>
      <c r="G114" s="14">
        <f t="shared" si="1"/>
        <v>0</v>
      </c>
      <c r="H114" s="14"/>
    </row>
    <row r="115" spans="2:8" ht="14.3">
      <c r="B115" s="12"/>
      <c r="C115" s="12"/>
      <c r="D115" s="13" t="s">
        <v>116</v>
      </c>
      <c r="E115" s="14"/>
      <c r="F115" s="14"/>
      <c r="G115" s="14">
        <f t="shared" si="1"/>
        <v>0</v>
      </c>
      <c r="H115" s="14"/>
    </row>
    <row r="116" spans="2:8" ht="14.3">
      <c r="B116" s="12"/>
      <c r="C116" s="12"/>
      <c r="D116" s="13" t="s">
        <v>117</v>
      </c>
      <c r="E116" s="14"/>
      <c r="F116" s="14"/>
      <c r="G116" s="14">
        <f t="shared" si="1"/>
        <v>0</v>
      </c>
      <c r="H116" s="14"/>
    </row>
    <row r="117" spans="2:8" ht="14.3">
      <c r="B117" s="12"/>
      <c r="C117" s="12"/>
      <c r="D117" s="13" t="s">
        <v>118</v>
      </c>
      <c r="E117" s="14"/>
      <c r="F117" s="14"/>
      <c r="G117" s="14">
        <f t="shared" si="1"/>
        <v>0</v>
      </c>
      <c r="H117" s="14"/>
    </row>
    <row r="118" spans="2:8" ht="14.3">
      <c r="B118" s="12"/>
      <c r="C118" s="12"/>
      <c r="D118" s="13" t="s">
        <v>119</v>
      </c>
      <c r="E118" s="14"/>
      <c r="F118" s="14"/>
      <c r="G118" s="14">
        <f t="shared" si="1"/>
        <v>0</v>
      </c>
      <c r="H118" s="14"/>
    </row>
    <row r="119" spans="2:8" ht="14.3">
      <c r="B119" s="12"/>
      <c r="C119" s="12"/>
      <c r="D119" s="13" t="s">
        <v>120</v>
      </c>
      <c r="E119" s="14">
        <v>20000</v>
      </c>
      <c r="F119" s="14"/>
      <c r="G119" s="14">
        <f t="shared" si="1"/>
        <v>20000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1335000</v>
      </c>
      <c r="F120" s="14">
        <f>+F121+F122+F123+F124+F125+F126+F127+F128+F129+F130+F131+F132+F133+F134+F135+F136+F137+F138+F139+F140+F141+F142</f>
        <v>1176791</v>
      </c>
      <c r="G120" s="14">
        <f t="shared" si="1"/>
        <v>158209</v>
      </c>
      <c r="H120" s="14"/>
    </row>
    <row r="121" spans="2:8" ht="14.3">
      <c r="B121" s="12"/>
      <c r="C121" s="12"/>
      <c r="D121" s="13" t="s">
        <v>122</v>
      </c>
      <c r="E121" s="14">
        <v>140000</v>
      </c>
      <c r="F121" s="14">
        <v>102831</v>
      </c>
      <c r="G121" s="14">
        <f t="shared" si="1"/>
        <v>37169</v>
      </c>
      <c r="H121" s="14"/>
    </row>
    <row r="122" spans="2:8" ht="14.3">
      <c r="B122" s="12"/>
      <c r="C122" s="12"/>
      <c r="D122" s="13" t="s">
        <v>123</v>
      </c>
      <c r="E122" s="14">
        <v>15000</v>
      </c>
      <c r="F122" s="14">
        <v>10560</v>
      </c>
      <c r="G122" s="14">
        <f t="shared" si="1"/>
        <v>4440</v>
      </c>
      <c r="H122" s="14"/>
    </row>
    <row r="123" spans="2:8" ht="14.3">
      <c r="B123" s="12"/>
      <c r="C123" s="12"/>
      <c r="D123" s="13" t="s">
        <v>124</v>
      </c>
      <c r="E123" s="14">
        <v>10000</v>
      </c>
      <c r="F123" s="14">
        <v>3600</v>
      </c>
      <c r="G123" s="14">
        <f t="shared" si="1"/>
        <v>6400</v>
      </c>
      <c r="H123" s="14"/>
    </row>
    <row r="124" spans="2:8" ht="14.3">
      <c r="B124" s="12"/>
      <c r="C124" s="12"/>
      <c r="D124" s="13" t="s">
        <v>125</v>
      </c>
      <c r="E124" s="14">
        <v>30000</v>
      </c>
      <c r="F124" s="14">
        <v>11000</v>
      </c>
      <c r="G124" s="14">
        <f t="shared" si="1"/>
        <v>19000</v>
      </c>
      <c r="H124" s="14"/>
    </row>
    <row r="125" spans="2:8" ht="14.3">
      <c r="B125" s="12"/>
      <c r="C125" s="12"/>
      <c r="D125" s="13" t="s">
        <v>126</v>
      </c>
      <c r="E125" s="14">
        <v>80000</v>
      </c>
      <c r="F125" s="14">
        <v>7537</v>
      </c>
      <c r="G125" s="14">
        <f t="shared" si="1"/>
        <v>72463</v>
      </c>
      <c r="H125" s="14"/>
    </row>
    <row r="126" spans="2:8" ht="14.3">
      <c r="B126" s="12"/>
      <c r="C126" s="12"/>
      <c r="D126" s="13" t="s">
        <v>127</v>
      </c>
      <c r="E126" s="14">
        <v>30000</v>
      </c>
      <c r="F126" s="14">
        <v>2915</v>
      </c>
      <c r="G126" s="14">
        <f t="shared" si="1"/>
        <v>27085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/>
      <c r="F128" s="14"/>
      <c r="G128" s="14">
        <f t="shared" si="1"/>
        <v>0</v>
      </c>
      <c r="H128" s="14"/>
    </row>
    <row r="129" spans="2:8" ht="14.3">
      <c r="B129" s="12"/>
      <c r="C129" s="12"/>
      <c r="D129" s="13" t="s">
        <v>128</v>
      </c>
      <c r="E129" s="14">
        <v>20000</v>
      </c>
      <c r="F129" s="14"/>
      <c r="G129" s="14">
        <f t="shared" si="1"/>
        <v>20000</v>
      </c>
      <c r="H129" s="14"/>
    </row>
    <row r="130" spans="2:8" ht="14.3">
      <c r="B130" s="12"/>
      <c r="C130" s="12"/>
      <c r="D130" s="13" t="s">
        <v>129</v>
      </c>
      <c r="E130" s="14">
        <v>170000</v>
      </c>
      <c r="F130" s="14">
        <v>133558</v>
      </c>
      <c r="G130" s="14">
        <f t="shared" si="1"/>
        <v>36442</v>
      </c>
      <c r="H130" s="14"/>
    </row>
    <row r="131" spans="2:8" ht="14.3">
      <c r="B131" s="12"/>
      <c r="C131" s="12"/>
      <c r="D131" s="13" t="s">
        <v>130</v>
      </c>
      <c r="E131" s="14">
        <v>5000</v>
      </c>
      <c r="F131" s="14"/>
      <c r="G131" s="14">
        <f t="shared" si="1"/>
        <v>5000</v>
      </c>
      <c r="H131" s="14"/>
    </row>
    <row r="132" spans="2:8" ht="14.3">
      <c r="B132" s="12"/>
      <c r="C132" s="12"/>
      <c r="D132" s="13" t="s">
        <v>131</v>
      </c>
      <c r="E132" s="14">
        <v>10000</v>
      </c>
      <c r="F132" s="14">
        <v>770</v>
      </c>
      <c r="G132" s="14">
        <f t="shared" si="1"/>
        <v>9230</v>
      </c>
      <c r="H132" s="14"/>
    </row>
    <row r="133" spans="2:8" ht="14.3">
      <c r="B133" s="12"/>
      <c r="C133" s="12"/>
      <c r="D133" s="13" t="s">
        <v>132</v>
      </c>
      <c r="E133" s="14">
        <v>460000</v>
      </c>
      <c r="F133" s="14">
        <v>610856</v>
      </c>
      <c r="G133" s="14">
        <f t="shared" si="1"/>
        <v>-150856</v>
      </c>
      <c r="H133" s="14"/>
    </row>
    <row r="134" spans="2:8" ht="14.3">
      <c r="B134" s="12"/>
      <c r="C134" s="12"/>
      <c r="D134" s="13" t="s">
        <v>133</v>
      </c>
      <c r="E134" s="14">
        <v>50000</v>
      </c>
      <c r="F134" s="14">
        <v>25401</v>
      </c>
      <c r="G134" s="14">
        <f t="shared" si="1"/>
        <v>24599</v>
      </c>
      <c r="H134" s="14"/>
    </row>
    <row r="135" spans="2:8" ht="14.3">
      <c r="B135" s="12"/>
      <c r="C135" s="12"/>
      <c r="D135" s="13" t="s">
        <v>104</v>
      </c>
      <c r="E135" s="14">
        <v>20000</v>
      </c>
      <c r="F135" s="14"/>
      <c r="G135" s="14">
        <f t="shared" ref="G135:G198" si="2">E135-F135</f>
        <v>20000</v>
      </c>
      <c r="H135" s="14"/>
    </row>
    <row r="136" spans="2:8" ht="14.3">
      <c r="B136" s="12"/>
      <c r="C136" s="12"/>
      <c r="D136" s="13" t="s">
        <v>105</v>
      </c>
      <c r="E136" s="14">
        <v>100000</v>
      </c>
      <c r="F136" s="14">
        <v>97200</v>
      </c>
      <c r="G136" s="14">
        <f t="shared" si="2"/>
        <v>2800</v>
      </c>
      <c r="H136" s="14"/>
    </row>
    <row r="137" spans="2:8" ht="14.3">
      <c r="B137" s="12"/>
      <c r="C137" s="12"/>
      <c r="D137" s="13" t="s">
        <v>134</v>
      </c>
      <c r="E137" s="14"/>
      <c r="F137" s="14"/>
      <c r="G137" s="14">
        <f t="shared" si="2"/>
        <v>0</v>
      </c>
      <c r="H137" s="14"/>
    </row>
    <row r="138" spans="2:8" ht="14.3">
      <c r="B138" s="12"/>
      <c r="C138" s="12"/>
      <c r="D138" s="13" t="s">
        <v>135</v>
      </c>
      <c r="E138" s="14">
        <v>5000</v>
      </c>
      <c r="F138" s="14"/>
      <c r="G138" s="14">
        <f t="shared" si="2"/>
        <v>5000</v>
      </c>
      <c r="H138" s="14"/>
    </row>
    <row r="139" spans="2:8" ht="14.3">
      <c r="B139" s="12"/>
      <c r="C139" s="12"/>
      <c r="D139" s="13" t="s">
        <v>136</v>
      </c>
      <c r="E139" s="14">
        <v>90000</v>
      </c>
      <c r="F139" s="14">
        <v>86509</v>
      </c>
      <c r="G139" s="14">
        <f t="shared" si="2"/>
        <v>3491</v>
      </c>
      <c r="H139" s="14"/>
    </row>
    <row r="140" spans="2:8" ht="14.3">
      <c r="B140" s="12"/>
      <c r="C140" s="12"/>
      <c r="D140" s="13" t="s">
        <v>137</v>
      </c>
      <c r="E140" s="14">
        <v>10000</v>
      </c>
      <c r="F140" s="14">
        <v>2913</v>
      </c>
      <c r="G140" s="14">
        <f t="shared" si="2"/>
        <v>7087</v>
      </c>
      <c r="H140" s="14"/>
    </row>
    <row r="141" spans="2:8" ht="14.3">
      <c r="B141" s="12"/>
      <c r="C141" s="12"/>
      <c r="D141" s="13" t="s">
        <v>138</v>
      </c>
      <c r="E141" s="14">
        <v>70000</v>
      </c>
      <c r="F141" s="14">
        <v>70277</v>
      </c>
      <c r="G141" s="14">
        <f t="shared" si="2"/>
        <v>-277</v>
      </c>
      <c r="H141" s="14"/>
    </row>
    <row r="142" spans="2:8" ht="14.3">
      <c r="B142" s="12"/>
      <c r="C142" s="12"/>
      <c r="D142" s="13" t="s">
        <v>120</v>
      </c>
      <c r="E142" s="14">
        <v>20000</v>
      </c>
      <c r="F142" s="14">
        <v>10864</v>
      </c>
      <c r="G142" s="14">
        <f t="shared" si="2"/>
        <v>9136</v>
      </c>
      <c r="H142" s="14"/>
    </row>
    <row r="143" spans="2:8" ht="14.3">
      <c r="B143" s="12"/>
      <c r="C143" s="12"/>
      <c r="D143" s="13" t="s">
        <v>139</v>
      </c>
      <c r="E143" s="14">
        <f>+E144+E147</f>
        <v>2170000</v>
      </c>
      <c r="F143" s="14">
        <f>+F144+F147</f>
        <v>2959680</v>
      </c>
      <c r="G143" s="14">
        <f t="shared" si="2"/>
        <v>-789680</v>
      </c>
      <c r="H143" s="14"/>
    </row>
    <row r="144" spans="2:8" ht="14.3">
      <c r="B144" s="12"/>
      <c r="C144" s="12"/>
      <c r="D144" s="13" t="s">
        <v>140</v>
      </c>
      <c r="E144" s="14">
        <f>+E145+E146</f>
        <v>2170000</v>
      </c>
      <c r="F144" s="14">
        <f>+F145+F146</f>
        <v>2959680</v>
      </c>
      <c r="G144" s="14">
        <f t="shared" si="2"/>
        <v>-789680</v>
      </c>
      <c r="H144" s="14"/>
    </row>
    <row r="145" spans="2:8" ht="14.3">
      <c r="B145" s="12"/>
      <c r="C145" s="12"/>
      <c r="D145" s="13" t="s">
        <v>141</v>
      </c>
      <c r="E145" s="14">
        <v>2170000</v>
      </c>
      <c r="F145" s="14">
        <v>2959680</v>
      </c>
      <c r="G145" s="14">
        <f t="shared" si="2"/>
        <v>-789680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0</v>
      </c>
      <c r="F150" s="14">
        <f>+F151</f>
        <v>0</v>
      </c>
      <c r="G150" s="14">
        <f t="shared" si="2"/>
        <v>0</v>
      </c>
      <c r="H150" s="14"/>
    </row>
    <row r="151" spans="2:8" ht="14.3">
      <c r="B151" s="12"/>
      <c r="C151" s="12"/>
      <c r="D151" s="13" t="s">
        <v>147</v>
      </c>
      <c r="E151" s="14"/>
      <c r="F151" s="14"/>
      <c r="G151" s="14">
        <f t="shared" si="2"/>
        <v>0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155000</v>
      </c>
      <c r="F153" s="14">
        <f>+F154+F155</f>
        <v>121415</v>
      </c>
      <c r="G153" s="14">
        <f t="shared" si="2"/>
        <v>33585</v>
      </c>
      <c r="H153" s="14"/>
    </row>
    <row r="154" spans="2:8" ht="14.3">
      <c r="B154" s="12"/>
      <c r="C154" s="12"/>
      <c r="D154" s="13" t="s">
        <v>150</v>
      </c>
      <c r="E154" s="14">
        <v>145000</v>
      </c>
      <c r="F154" s="14">
        <v>121415</v>
      </c>
      <c r="G154" s="14">
        <f t="shared" si="2"/>
        <v>23585</v>
      </c>
      <c r="H154" s="14"/>
    </row>
    <row r="155" spans="2:8" ht="14.3">
      <c r="B155" s="12"/>
      <c r="C155" s="12"/>
      <c r="D155" s="13" t="s">
        <v>120</v>
      </c>
      <c r="E155" s="14">
        <v>10000</v>
      </c>
      <c r="F155" s="14"/>
      <c r="G155" s="14">
        <f t="shared" si="2"/>
        <v>10000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22805000</v>
      </c>
      <c r="F163" s="17">
        <f>+F81+F88+F120+F143+F148+F150+F152+F153+F156</f>
        <v>20655517</v>
      </c>
      <c r="G163" s="17">
        <f t="shared" si="2"/>
        <v>2149483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-1169900</v>
      </c>
      <c r="F164" s="20">
        <f xml:space="preserve"> +F80 - F163</f>
        <v>1400451</v>
      </c>
      <c r="G164" s="20">
        <f t="shared" si="2"/>
        <v>-2570351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0</v>
      </c>
      <c r="F165" s="14">
        <f>+F166+F167</f>
        <v>0</v>
      </c>
      <c r="G165" s="14">
        <f t="shared" si="2"/>
        <v>0</v>
      </c>
      <c r="H165" s="14"/>
    </row>
    <row r="166" spans="2:8" ht="14.3">
      <c r="B166" s="12"/>
      <c r="C166" s="12"/>
      <c r="D166" s="13" t="s">
        <v>162</v>
      </c>
      <c r="E166" s="14"/>
      <c r="F166" s="14"/>
      <c r="G166" s="14">
        <f t="shared" si="2"/>
        <v>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0</v>
      </c>
      <c r="F184" s="17">
        <f>+F165+F168+F171+F173+F174+F183</f>
        <v>0</v>
      </c>
      <c r="G184" s="17">
        <f t="shared" si="2"/>
        <v>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0</v>
      </c>
      <c r="F185" s="14">
        <f>+F186</f>
        <v>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/>
      <c r="F186" s="14"/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0</v>
      </c>
      <c r="F188" s="14">
        <f>+F189+F190+F191+F192+F193+F194+F195+F196+F197</f>
        <v>0</v>
      </c>
      <c r="G188" s="14">
        <f t="shared" si="2"/>
        <v>0</v>
      </c>
      <c r="H188" s="14"/>
    </row>
    <row r="189" spans="2:8" ht="14.3">
      <c r="B189" s="12"/>
      <c r="C189" s="12"/>
      <c r="D189" s="13" t="s">
        <v>185</v>
      </c>
      <c r="E189" s="14"/>
      <c r="F189" s="14"/>
      <c r="G189" s="14">
        <f t="shared" si="2"/>
        <v>0</v>
      </c>
      <c r="H189" s="14"/>
    </row>
    <row r="190" spans="2:8" ht="14.3">
      <c r="B190" s="12"/>
      <c r="C190" s="12"/>
      <c r="D190" s="13" t="s">
        <v>186</v>
      </c>
      <c r="E190" s="14"/>
      <c r="F190" s="14"/>
      <c r="G190" s="14">
        <f t="shared" si="2"/>
        <v>0</v>
      </c>
      <c r="H190" s="14"/>
    </row>
    <row r="191" spans="2:8" ht="14.3">
      <c r="B191" s="12"/>
      <c r="C191" s="12"/>
      <c r="D191" s="13" t="s">
        <v>187</v>
      </c>
      <c r="E191" s="14"/>
      <c r="F191" s="14"/>
      <c r="G191" s="14">
        <f t="shared" si="2"/>
        <v>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/>
      <c r="F193" s="14"/>
      <c r="G193" s="14">
        <f t="shared" si="2"/>
        <v>0</v>
      </c>
      <c r="H193" s="14"/>
    </row>
    <row r="194" spans="2:8" ht="14.3">
      <c r="B194" s="12"/>
      <c r="C194" s="12"/>
      <c r="D194" s="13" t="s">
        <v>190</v>
      </c>
      <c r="E194" s="14"/>
      <c r="F194" s="14"/>
      <c r="G194" s="14">
        <f t="shared" si="2"/>
        <v>0</v>
      </c>
      <c r="H194" s="14"/>
    </row>
    <row r="195" spans="2:8" ht="14.3">
      <c r="B195" s="12"/>
      <c r="C195" s="12"/>
      <c r="D195" s="13" t="s">
        <v>191</v>
      </c>
      <c r="E195" s="14"/>
      <c r="F195" s="14"/>
      <c r="G195" s="14">
        <f t="shared" si="2"/>
        <v>0</v>
      </c>
      <c r="H195" s="14"/>
    </row>
    <row r="196" spans="2:8" ht="14.3">
      <c r="B196" s="12"/>
      <c r="C196" s="12"/>
      <c r="D196" s="13" t="s">
        <v>192</v>
      </c>
      <c r="E196" s="14"/>
      <c r="F196" s="14"/>
      <c r="G196" s="14">
        <f t="shared" si="2"/>
        <v>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4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0</v>
      </c>
      <c r="F201" s="17">
        <f>+F185+F187+F188+F198+F200</f>
        <v>0</v>
      </c>
      <c r="G201" s="17">
        <f t="shared" si="3"/>
        <v>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0</v>
      </c>
      <c r="F202" s="20">
        <f xml:space="preserve"> +F184 - F201</f>
        <v>0</v>
      </c>
      <c r="G202" s="20">
        <f t="shared" si="3"/>
        <v>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0</v>
      </c>
      <c r="F211" s="14">
        <f>+F212+F213+F214+F215+F216+F217+F218+F219</f>
        <v>0</v>
      </c>
      <c r="G211" s="14">
        <f t="shared" si="3"/>
        <v>0</v>
      </c>
      <c r="H211" s="14"/>
    </row>
    <row r="212" spans="2:8" ht="14.3">
      <c r="B212" s="12"/>
      <c r="C212" s="12"/>
      <c r="D212" s="13" t="s">
        <v>209</v>
      </c>
      <c r="E212" s="14"/>
      <c r="F212" s="14"/>
      <c r="G212" s="14">
        <f t="shared" si="3"/>
        <v>0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/>
      <c r="F215" s="14"/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/>
      <c r="F216" s="14"/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2000000</v>
      </c>
      <c r="F226" s="14">
        <f>+F227</f>
        <v>0</v>
      </c>
      <c r="G226" s="14">
        <f t="shared" si="3"/>
        <v>2000000</v>
      </c>
      <c r="H226" s="14"/>
    </row>
    <row r="227" spans="2:8" ht="14.3">
      <c r="B227" s="12"/>
      <c r="C227" s="12"/>
      <c r="D227" s="13" t="s">
        <v>224</v>
      </c>
      <c r="E227" s="14">
        <v>2000000</v>
      </c>
      <c r="F227" s="14"/>
      <c r="G227" s="14">
        <f t="shared" si="3"/>
        <v>2000000</v>
      </c>
      <c r="H227" s="14"/>
    </row>
    <row r="228" spans="2:8" ht="14.3">
      <c r="B228" s="12"/>
      <c r="C228" s="12"/>
      <c r="D228" s="13" t="s">
        <v>225</v>
      </c>
      <c r="E228" s="14">
        <f>+E229</f>
        <v>0</v>
      </c>
      <c r="F228" s="14">
        <f>+F229</f>
        <v>0</v>
      </c>
      <c r="G228" s="14">
        <f t="shared" si="3"/>
        <v>0</v>
      </c>
      <c r="H228" s="14"/>
    </row>
    <row r="229" spans="2:8" ht="14.3">
      <c r="B229" s="12"/>
      <c r="C229" s="12"/>
      <c r="D229" s="13" t="s">
        <v>226</v>
      </c>
      <c r="E229" s="14"/>
      <c r="F229" s="14"/>
      <c r="G229" s="14">
        <f t="shared" si="3"/>
        <v>0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2000000</v>
      </c>
      <c r="F230" s="17">
        <f>+F203+F204+F205+F206+F207+F208+F209+F211+F220+F221+F222+F223+F224+F226+F228</f>
        <v>0</v>
      </c>
      <c r="G230" s="17">
        <f t="shared" si="3"/>
        <v>2000000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150000</v>
      </c>
      <c r="F234" s="14">
        <f>+F235+F236+F237+F238+F239+F240+F241+F242</f>
        <v>162250</v>
      </c>
      <c r="G234" s="14">
        <f t="shared" si="3"/>
        <v>-12250</v>
      </c>
      <c r="H234" s="14"/>
    </row>
    <row r="235" spans="2:8" ht="14.3">
      <c r="B235" s="12"/>
      <c r="C235" s="12"/>
      <c r="D235" s="13" t="s">
        <v>232</v>
      </c>
      <c r="E235" s="14">
        <v>150000</v>
      </c>
      <c r="F235" s="14">
        <v>162250</v>
      </c>
      <c r="G235" s="14">
        <f t="shared" si="3"/>
        <v>-12250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/>
      <c r="F237" s="14"/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/>
      <c r="F238" s="14"/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/>
      <c r="F239" s="14"/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/>
      <c r="F240" s="14"/>
      <c r="G240" s="14">
        <f t="shared" si="3"/>
        <v>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/>
      <c r="F242" s="14"/>
      <c r="G242" s="14">
        <f t="shared" si="3"/>
        <v>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0</v>
      </c>
      <c r="F245" s="23">
        <f>+F246</f>
        <v>0</v>
      </c>
      <c r="G245" s="23">
        <f t="shared" si="3"/>
        <v>0</v>
      </c>
      <c r="H245" s="23"/>
    </row>
    <row r="246" spans="2:8" ht="14.3">
      <c r="B246" s="12"/>
      <c r="C246" s="12"/>
      <c r="D246" s="22" t="s">
        <v>243</v>
      </c>
      <c r="E246" s="23"/>
      <c r="F246" s="23"/>
      <c r="G246" s="23">
        <f t="shared" si="3"/>
        <v>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0</v>
      </c>
      <c r="F247" s="23">
        <f>+F248+F249+F250+F251+F252</f>
        <v>0</v>
      </c>
      <c r="G247" s="23">
        <f t="shared" si="3"/>
        <v>0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/>
      <c r="F250" s="23"/>
      <c r="G250" s="23">
        <f t="shared" si="3"/>
        <v>0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150000</v>
      </c>
      <c r="F253" s="25">
        <f>+F231+F232+F233+F234+F243+F245+F247</f>
        <v>162250</v>
      </c>
      <c r="G253" s="25">
        <f t="shared" si="3"/>
        <v>-12250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1850000</v>
      </c>
      <c r="F254" s="20">
        <f xml:space="preserve"> +F230 - F253</f>
        <v>-162250</v>
      </c>
      <c r="G254" s="20">
        <f t="shared" si="3"/>
        <v>2012250</v>
      </c>
      <c r="H254" s="20"/>
    </row>
    <row r="255" spans="2:8" ht="14.3">
      <c r="B255" s="26" t="s">
        <v>252</v>
      </c>
      <c r="C255" s="27"/>
      <c r="D255" s="28"/>
      <c r="E255" s="29">
        <v>680100</v>
      </c>
      <c r="F255" s="29"/>
      <c r="G255" s="29">
        <f>E255 + E256</f>
        <v>680100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0</v>
      </c>
      <c r="F257" s="20">
        <f xml:space="preserve"> +F164 +F202 +F254 - (F255 + F256)</f>
        <v>1238201</v>
      </c>
      <c r="G257" s="20">
        <f t="shared" ref="G257:G259" si="4">E257-F257</f>
        <v>-1238201</v>
      </c>
      <c r="H257" s="20"/>
    </row>
    <row r="258" spans="2:8" ht="14.3">
      <c r="B258" s="21" t="s">
        <v>254</v>
      </c>
      <c r="C258" s="18"/>
      <c r="D258" s="19"/>
      <c r="E258" s="20">
        <v>3386328</v>
      </c>
      <c r="F258" s="20">
        <v>3386328</v>
      </c>
      <c r="G258" s="20">
        <f t="shared" si="4"/>
        <v>0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3386328</v>
      </c>
      <c r="F259" s="20">
        <f xml:space="preserve"> +F257 +F258</f>
        <v>4624529</v>
      </c>
      <c r="G259" s="20">
        <f t="shared" si="4"/>
        <v>-1238201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9"/>
  <sheetViews>
    <sheetView showGridLines="0" tabSelected="1" workbookViewId="0"/>
  </sheetViews>
  <sheetFormatPr defaultRowHeight="12.9"/>
  <cols>
    <col min="1" max="1" width="2.875" customWidth="1"/>
    <col min="2" max="3" width="3.25" customWidth="1"/>
    <col min="4" max="4" width="60.625" customWidth="1"/>
    <col min="5" max="8" width="23.75" customWidth="1"/>
  </cols>
  <sheetData>
    <row r="1" spans="2:8" ht="21.75">
      <c r="B1" s="1"/>
      <c r="C1" s="1"/>
      <c r="D1" s="1"/>
      <c r="E1" s="2"/>
      <c r="F1" s="2"/>
      <c r="G1" s="3"/>
      <c r="H1" s="3" t="s">
        <v>0</v>
      </c>
    </row>
    <row r="2" spans="2:8" ht="21.75">
      <c r="B2" s="4" t="s">
        <v>264</v>
      </c>
      <c r="C2" s="4"/>
      <c r="D2" s="4"/>
      <c r="E2" s="4"/>
      <c r="F2" s="4"/>
      <c r="G2" s="4"/>
      <c r="H2" s="4"/>
    </row>
    <row r="3" spans="2:8" ht="21.75">
      <c r="B3" s="5" t="s">
        <v>262</v>
      </c>
      <c r="C3" s="5"/>
      <c r="D3" s="5"/>
      <c r="E3" s="5"/>
      <c r="F3" s="5"/>
      <c r="G3" s="5"/>
      <c r="H3" s="5"/>
    </row>
    <row r="4" spans="2:8" ht="14.95">
      <c r="B4" s="6"/>
      <c r="C4" s="6"/>
      <c r="D4" s="6"/>
      <c r="E4" s="6"/>
      <c r="F4" s="2"/>
      <c r="G4" s="2"/>
      <c r="H4" s="6" t="s">
        <v>263</v>
      </c>
    </row>
    <row r="5" spans="2:8" ht="14.3">
      <c r="B5" s="7" t="s">
        <v>4</v>
      </c>
      <c r="C5" s="7"/>
      <c r="D5" s="7"/>
      <c r="E5" s="8" t="s">
        <v>5</v>
      </c>
      <c r="F5" s="8" t="s">
        <v>6</v>
      </c>
      <c r="G5" s="8" t="s">
        <v>7</v>
      </c>
      <c r="H5" s="8" t="s">
        <v>8</v>
      </c>
    </row>
    <row r="6" spans="2:8" ht="14.3">
      <c r="B6" s="9" t="s">
        <v>9</v>
      </c>
      <c r="C6" s="9" t="s">
        <v>10</v>
      </c>
      <c r="D6" s="10" t="s">
        <v>11</v>
      </c>
      <c r="E6" s="11">
        <f>+E7+E8</f>
        <v>0</v>
      </c>
      <c r="F6" s="11">
        <f>+F7+F8</f>
        <v>0</v>
      </c>
      <c r="G6" s="11">
        <f>E6-F6</f>
        <v>0</v>
      </c>
      <c r="H6" s="11"/>
    </row>
    <row r="7" spans="2:8" ht="14.3">
      <c r="B7" s="12"/>
      <c r="C7" s="12"/>
      <c r="D7" s="13" t="s">
        <v>12</v>
      </c>
      <c r="E7" s="14"/>
      <c r="F7" s="14"/>
      <c r="G7" s="14">
        <f t="shared" ref="G7:G70" si="0">E7-F7</f>
        <v>0</v>
      </c>
      <c r="H7" s="14"/>
    </row>
    <row r="8" spans="2:8" ht="14.3">
      <c r="B8" s="12"/>
      <c r="C8" s="12"/>
      <c r="D8" s="13" t="s">
        <v>13</v>
      </c>
      <c r="E8" s="14"/>
      <c r="F8" s="14"/>
      <c r="G8" s="14">
        <f t="shared" si="0"/>
        <v>0</v>
      </c>
      <c r="H8" s="14"/>
    </row>
    <row r="9" spans="2:8" ht="14.3">
      <c r="B9" s="12"/>
      <c r="C9" s="12"/>
      <c r="D9" s="13" t="s">
        <v>14</v>
      </c>
      <c r="E9" s="14">
        <f>+E10+E19+E24+E25+E29+E30+E36</f>
        <v>0</v>
      </c>
      <c r="F9" s="14">
        <f>+F10+F19+F24+F25+F29+F30+F36</f>
        <v>0</v>
      </c>
      <c r="G9" s="14">
        <f t="shared" si="0"/>
        <v>0</v>
      </c>
      <c r="H9" s="14"/>
    </row>
    <row r="10" spans="2:8" ht="14.3">
      <c r="B10" s="12"/>
      <c r="C10" s="12"/>
      <c r="D10" s="13" t="s">
        <v>15</v>
      </c>
      <c r="E10" s="14">
        <f>+E11+E12+E13+E14+E15+E16+E17+E18</f>
        <v>0</v>
      </c>
      <c r="F10" s="14">
        <f>+F11+F12+F13+F14+F15+F16+F17+F18</f>
        <v>0</v>
      </c>
      <c r="G10" s="14">
        <f t="shared" si="0"/>
        <v>0</v>
      </c>
      <c r="H10" s="14"/>
    </row>
    <row r="11" spans="2:8" ht="14.3">
      <c r="B11" s="12"/>
      <c r="C11" s="12"/>
      <c r="D11" s="13" t="s">
        <v>16</v>
      </c>
      <c r="E11" s="14"/>
      <c r="F11" s="14"/>
      <c r="G11" s="14">
        <f t="shared" si="0"/>
        <v>0</v>
      </c>
      <c r="H11" s="14"/>
    </row>
    <row r="12" spans="2:8" ht="14.3">
      <c r="B12" s="12"/>
      <c r="C12" s="12"/>
      <c r="D12" s="13" t="s">
        <v>17</v>
      </c>
      <c r="E12" s="14"/>
      <c r="F12" s="14"/>
      <c r="G12" s="14">
        <f t="shared" si="0"/>
        <v>0</v>
      </c>
      <c r="H12" s="14"/>
    </row>
    <row r="13" spans="2:8" ht="14.3">
      <c r="B13" s="12"/>
      <c r="C13" s="12"/>
      <c r="D13" s="13" t="s">
        <v>18</v>
      </c>
      <c r="E13" s="14"/>
      <c r="F13" s="14"/>
      <c r="G13" s="14">
        <f t="shared" si="0"/>
        <v>0</v>
      </c>
      <c r="H13" s="14"/>
    </row>
    <row r="14" spans="2:8" ht="14.3">
      <c r="B14" s="12"/>
      <c r="C14" s="12"/>
      <c r="D14" s="13" t="s">
        <v>19</v>
      </c>
      <c r="E14" s="14"/>
      <c r="F14" s="14"/>
      <c r="G14" s="14">
        <f t="shared" si="0"/>
        <v>0</v>
      </c>
      <c r="H14" s="14"/>
    </row>
    <row r="15" spans="2:8" ht="14.3">
      <c r="B15" s="12"/>
      <c r="C15" s="12"/>
      <c r="D15" s="13" t="s">
        <v>20</v>
      </c>
      <c r="E15" s="14"/>
      <c r="F15" s="14"/>
      <c r="G15" s="14">
        <f t="shared" si="0"/>
        <v>0</v>
      </c>
      <c r="H15" s="14"/>
    </row>
    <row r="16" spans="2:8" ht="14.3">
      <c r="B16" s="12"/>
      <c r="C16" s="12"/>
      <c r="D16" s="13" t="s">
        <v>21</v>
      </c>
      <c r="E16" s="14"/>
      <c r="F16" s="14"/>
      <c r="G16" s="14">
        <f t="shared" si="0"/>
        <v>0</v>
      </c>
      <c r="H16" s="14"/>
    </row>
    <row r="17" spans="2:8" ht="14.3">
      <c r="B17" s="12"/>
      <c r="C17" s="12"/>
      <c r="D17" s="13" t="s">
        <v>22</v>
      </c>
      <c r="E17" s="14"/>
      <c r="F17" s="14"/>
      <c r="G17" s="14">
        <f t="shared" si="0"/>
        <v>0</v>
      </c>
      <c r="H17" s="14"/>
    </row>
    <row r="18" spans="2:8" ht="14.3">
      <c r="B18" s="12"/>
      <c r="C18" s="12"/>
      <c r="D18" s="13" t="s">
        <v>23</v>
      </c>
      <c r="E18" s="14"/>
      <c r="F18" s="14"/>
      <c r="G18" s="14">
        <f t="shared" si="0"/>
        <v>0</v>
      </c>
      <c r="H18" s="14"/>
    </row>
    <row r="19" spans="2:8" ht="14.3">
      <c r="B19" s="12"/>
      <c r="C19" s="12"/>
      <c r="D19" s="13" t="s">
        <v>24</v>
      </c>
      <c r="E19" s="14">
        <f>+E20+E21+E22+E23</f>
        <v>0</v>
      </c>
      <c r="F19" s="14">
        <f>+F20+F21+F22+F23</f>
        <v>0</v>
      </c>
      <c r="G19" s="14">
        <f t="shared" si="0"/>
        <v>0</v>
      </c>
      <c r="H19" s="14"/>
    </row>
    <row r="20" spans="2:8" ht="14.3">
      <c r="B20" s="12"/>
      <c r="C20" s="12"/>
      <c r="D20" s="13" t="s">
        <v>25</v>
      </c>
      <c r="E20" s="14"/>
      <c r="F20" s="14"/>
      <c r="G20" s="14">
        <f t="shared" si="0"/>
        <v>0</v>
      </c>
      <c r="H20" s="14"/>
    </row>
    <row r="21" spans="2:8" ht="14.3">
      <c r="B21" s="12"/>
      <c r="C21" s="12"/>
      <c r="D21" s="13" t="s">
        <v>26</v>
      </c>
      <c r="E21" s="14"/>
      <c r="F21" s="14"/>
      <c r="G21" s="14">
        <f t="shared" si="0"/>
        <v>0</v>
      </c>
      <c r="H21" s="14"/>
    </row>
    <row r="22" spans="2:8" ht="14.3">
      <c r="B22" s="12"/>
      <c r="C22" s="12"/>
      <c r="D22" s="13" t="s">
        <v>27</v>
      </c>
      <c r="E22" s="14"/>
      <c r="F22" s="14"/>
      <c r="G22" s="14">
        <f t="shared" si="0"/>
        <v>0</v>
      </c>
      <c r="H22" s="14"/>
    </row>
    <row r="23" spans="2:8" ht="14.3">
      <c r="B23" s="12"/>
      <c r="C23" s="12"/>
      <c r="D23" s="13" t="s">
        <v>28</v>
      </c>
      <c r="E23" s="14"/>
      <c r="F23" s="14"/>
      <c r="G23" s="14">
        <f t="shared" si="0"/>
        <v>0</v>
      </c>
      <c r="H23" s="14"/>
    </row>
    <row r="24" spans="2:8" ht="14.3">
      <c r="B24" s="12"/>
      <c r="C24" s="12"/>
      <c r="D24" s="13" t="s">
        <v>29</v>
      </c>
      <c r="E24" s="14"/>
      <c r="F24" s="14"/>
      <c r="G24" s="14">
        <f t="shared" si="0"/>
        <v>0</v>
      </c>
      <c r="H24" s="14"/>
    </row>
    <row r="25" spans="2:8" ht="14.3">
      <c r="B25" s="12"/>
      <c r="C25" s="12"/>
      <c r="D25" s="13" t="s">
        <v>30</v>
      </c>
      <c r="E25" s="14">
        <f>+E26+E27+E28</f>
        <v>0</v>
      </c>
      <c r="F25" s="14">
        <f>+F26+F27+F28</f>
        <v>0</v>
      </c>
      <c r="G25" s="14">
        <f t="shared" si="0"/>
        <v>0</v>
      </c>
      <c r="H25" s="14"/>
    </row>
    <row r="26" spans="2:8" ht="14.3">
      <c r="B26" s="12"/>
      <c r="C26" s="12"/>
      <c r="D26" s="13" t="s">
        <v>31</v>
      </c>
      <c r="E26" s="14"/>
      <c r="F26" s="14"/>
      <c r="G26" s="14">
        <f t="shared" si="0"/>
        <v>0</v>
      </c>
      <c r="H26" s="14"/>
    </row>
    <row r="27" spans="2:8" ht="14.3">
      <c r="B27" s="12"/>
      <c r="C27" s="12"/>
      <c r="D27" s="13" t="s">
        <v>32</v>
      </c>
      <c r="E27" s="14"/>
      <c r="F27" s="14"/>
      <c r="G27" s="14">
        <f t="shared" si="0"/>
        <v>0</v>
      </c>
      <c r="H27" s="14"/>
    </row>
    <row r="28" spans="2:8" ht="14.3">
      <c r="B28" s="12"/>
      <c r="C28" s="12"/>
      <c r="D28" s="13" t="s">
        <v>33</v>
      </c>
      <c r="E28" s="14"/>
      <c r="F28" s="14"/>
      <c r="G28" s="14">
        <f t="shared" si="0"/>
        <v>0</v>
      </c>
      <c r="H28" s="14"/>
    </row>
    <row r="29" spans="2:8" ht="14.3">
      <c r="B29" s="12"/>
      <c r="C29" s="12"/>
      <c r="D29" s="13" t="s">
        <v>34</v>
      </c>
      <c r="E29" s="14"/>
      <c r="F29" s="14"/>
      <c r="G29" s="14">
        <f t="shared" si="0"/>
        <v>0</v>
      </c>
      <c r="H29" s="14"/>
    </row>
    <row r="30" spans="2:8" ht="14.3">
      <c r="B30" s="12"/>
      <c r="C30" s="12"/>
      <c r="D30" s="13" t="s">
        <v>35</v>
      </c>
      <c r="E30" s="14">
        <f>+E31+E32+E33+E34+E35</f>
        <v>0</v>
      </c>
      <c r="F30" s="14">
        <f>+F31+F32+F33+F34+F35</f>
        <v>0</v>
      </c>
      <c r="G30" s="14">
        <f t="shared" si="0"/>
        <v>0</v>
      </c>
      <c r="H30" s="14"/>
    </row>
    <row r="31" spans="2:8" ht="14.3">
      <c r="B31" s="12"/>
      <c r="C31" s="12"/>
      <c r="D31" s="13" t="s">
        <v>36</v>
      </c>
      <c r="E31" s="14"/>
      <c r="F31" s="14"/>
      <c r="G31" s="14">
        <f t="shared" si="0"/>
        <v>0</v>
      </c>
      <c r="H31" s="14"/>
    </row>
    <row r="32" spans="2:8" ht="14.3">
      <c r="B32" s="12"/>
      <c r="C32" s="12"/>
      <c r="D32" s="13" t="s">
        <v>37</v>
      </c>
      <c r="E32" s="14"/>
      <c r="F32" s="14"/>
      <c r="G32" s="14">
        <f t="shared" si="0"/>
        <v>0</v>
      </c>
      <c r="H32" s="14"/>
    </row>
    <row r="33" spans="2:8" ht="14.3">
      <c r="B33" s="12"/>
      <c r="C33" s="12"/>
      <c r="D33" s="13" t="s">
        <v>38</v>
      </c>
      <c r="E33" s="14"/>
      <c r="F33" s="14"/>
      <c r="G33" s="14">
        <f t="shared" si="0"/>
        <v>0</v>
      </c>
      <c r="H33" s="14"/>
    </row>
    <row r="34" spans="2:8" ht="14.3">
      <c r="B34" s="12"/>
      <c r="C34" s="12"/>
      <c r="D34" s="13" t="s">
        <v>39</v>
      </c>
      <c r="E34" s="14"/>
      <c r="F34" s="14"/>
      <c r="G34" s="14">
        <f t="shared" si="0"/>
        <v>0</v>
      </c>
      <c r="H34" s="14"/>
    </row>
    <row r="35" spans="2:8" ht="14.3">
      <c r="B35" s="12"/>
      <c r="C35" s="12"/>
      <c r="D35" s="13" t="s">
        <v>40</v>
      </c>
      <c r="E35" s="14"/>
      <c r="F35" s="14"/>
      <c r="G35" s="14">
        <f t="shared" si="0"/>
        <v>0</v>
      </c>
      <c r="H35" s="14"/>
    </row>
    <row r="36" spans="2:8" ht="14.3">
      <c r="B36" s="12"/>
      <c r="C36" s="12"/>
      <c r="D36" s="13" t="s">
        <v>41</v>
      </c>
      <c r="E36" s="14"/>
      <c r="F36" s="14"/>
      <c r="G36" s="14">
        <f t="shared" si="0"/>
        <v>0</v>
      </c>
      <c r="H36" s="14"/>
    </row>
    <row r="37" spans="2:8" ht="14.3">
      <c r="B37" s="12"/>
      <c r="C37" s="12"/>
      <c r="D37" s="13" t="s">
        <v>42</v>
      </c>
      <c r="E37" s="14">
        <f>+E38+E39+E40+E41+E42+E43+E44+E45+E46+E47+E50+E56</f>
        <v>1320000</v>
      </c>
      <c r="F37" s="14">
        <f>+F38+F39+F40+F41+F42+F43+F44+F45+F46+F47+F50+F56</f>
        <v>1363522</v>
      </c>
      <c r="G37" s="14">
        <f t="shared" si="0"/>
        <v>-43522</v>
      </c>
      <c r="H37" s="14"/>
    </row>
    <row r="38" spans="2:8" ht="14.3">
      <c r="B38" s="12"/>
      <c r="C38" s="12"/>
      <c r="D38" s="13" t="s">
        <v>43</v>
      </c>
      <c r="E38" s="14"/>
      <c r="F38" s="14"/>
      <c r="G38" s="14">
        <f t="shared" si="0"/>
        <v>0</v>
      </c>
      <c r="H38" s="14"/>
    </row>
    <row r="39" spans="2:8" ht="14.3">
      <c r="B39" s="12"/>
      <c r="C39" s="12"/>
      <c r="D39" s="13" t="s">
        <v>44</v>
      </c>
      <c r="E39" s="14"/>
      <c r="F39" s="14"/>
      <c r="G39" s="14">
        <f t="shared" si="0"/>
        <v>0</v>
      </c>
      <c r="H39" s="14"/>
    </row>
    <row r="40" spans="2:8" ht="14.3">
      <c r="B40" s="12"/>
      <c r="C40" s="12"/>
      <c r="D40" s="13" t="s">
        <v>45</v>
      </c>
      <c r="E40" s="14"/>
      <c r="F40" s="14"/>
      <c r="G40" s="14">
        <f t="shared" si="0"/>
        <v>0</v>
      </c>
      <c r="H40" s="14"/>
    </row>
    <row r="41" spans="2:8" ht="14.3">
      <c r="B41" s="12"/>
      <c r="C41" s="12"/>
      <c r="D41" s="13" t="s">
        <v>46</v>
      </c>
      <c r="E41" s="14"/>
      <c r="F41" s="14"/>
      <c r="G41" s="14">
        <f t="shared" si="0"/>
        <v>0</v>
      </c>
      <c r="H41" s="14"/>
    </row>
    <row r="42" spans="2:8" ht="14.3">
      <c r="B42" s="12"/>
      <c r="C42" s="12"/>
      <c r="D42" s="13" t="s">
        <v>47</v>
      </c>
      <c r="E42" s="14"/>
      <c r="F42" s="14"/>
      <c r="G42" s="14">
        <f t="shared" si="0"/>
        <v>0</v>
      </c>
      <c r="H42" s="14"/>
    </row>
    <row r="43" spans="2:8" ht="14.3">
      <c r="B43" s="12"/>
      <c r="C43" s="12"/>
      <c r="D43" s="13" t="s">
        <v>48</v>
      </c>
      <c r="E43" s="14"/>
      <c r="F43" s="14"/>
      <c r="G43" s="14">
        <f t="shared" si="0"/>
        <v>0</v>
      </c>
      <c r="H43" s="14"/>
    </row>
    <row r="44" spans="2:8" ht="14.3">
      <c r="B44" s="12"/>
      <c r="C44" s="12"/>
      <c r="D44" s="13" t="s">
        <v>49</v>
      </c>
      <c r="E44" s="14"/>
      <c r="F44" s="14"/>
      <c r="G44" s="14">
        <f t="shared" si="0"/>
        <v>0</v>
      </c>
      <c r="H44" s="14"/>
    </row>
    <row r="45" spans="2:8" ht="14.3">
      <c r="B45" s="12"/>
      <c r="C45" s="12"/>
      <c r="D45" s="13" t="s">
        <v>50</v>
      </c>
      <c r="E45" s="14"/>
      <c r="F45" s="14"/>
      <c r="G45" s="14">
        <f t="shared" si="0"/>
        <v>0</v>
      </c>
      <c r="H45" s="14"/>
    </row>
    <row r="46" spans="2:8" ht="14.3">
      <c r="B46" s="12"/>
      <c r="C46" s="12"/>
      <c r="D46" s="13" t="s">
        <v>51</v>
      </c>
      <c r="E46" s="14"/>
      <c r="F46" s="14"/>
      <c r="G46" s="14">
        <f t="shared" si="0"/>
        <v>0</v>
      </c>
      <c r="H46" s="14"/>
    </row>
    <row r="47" spans="2:8" ht="14.3">
      <c r="B47" s="12"/>
      <c r="C47" s="12"/>
      <c r="D47" s="13" t="s">
        <v>52</v>
      </c>
      <c r="E47" s="14">
        <f>+E48+E49</f>
        <v>0</v>
      </c>
      <c r="F47" s="14">
        <f>+F48+F49</f>
        <v>0</v>
      </c>
      <c r="G47" s="14">
        <f t="shared" si="0"/>
        <v>0</v>
      </c>
      <c r="H47" s="14"/>
    </row>
    <row r="48" spans="2:8" ht="14.3">
      <c r="B48" s="12"/>
      <c r="C48" s="12"/>
      <c r="D48" s="13" t="s">
        <v>53</v>
      </c>
      <c r="E48" s="14"/>
      <c r="F48" s="14"/>
      <c r="G48" s="14">
        <f t="shared" si="0"/>
        <v>0</v>
      </c>
      <c r="H48" s="14"/>
    </row>
    <row r="49" spans="2:8" ht="14.3">
      <c r="B49" s="12"/>
      <c r="C49" s="12"/>
      <c r="D49" s="13" t="s">
        <v>54</v>
      </c>
      <c r="E49" s="14"/>
      <c r="F49" s="14"/>
      <c r="G49" s="14">
        <f t="shared" si="0"/>
        <v>0</v>
      </c>
      <c r="H49" s="14"/>
    </row>
    <row r="50" spans="2:8" ht="14.3">
      <c r="B50" s="12"/>
      <c r="C50" s="12"/>
      <c r="D50" s="13" t="s">
        <v>55</v>
      </c>
      <c r="E50" s="14">
        <f>+E51+E52+E53+E54+E55</f>
        <v>1320000</v>
      </c>
      <c r="F50" s="14">
        <f>+F51+F52+F53+F54+F55</f>
        <v>1363522</v>
      </c>
      <c r="G50" s="14">
        <f t="shared" si="0"/>
        <v>-43522</v>
      </c>
      <c r="H50" s="14"/>
    </row>
    <row r="51" spans="2:8" ht="14.3">
      <c r="B51" s="12"/>
      <c r="C51" s="12"/>
      <c r="D51" s="13" t="s">
        <v>36</v>
      </c>
      <c r="E51" s="14"/>
      <c r="F51" s="14"/>
      <c r="G51" s="14">
        <f t="shared" si="0"/>
        <v>0</v>
      </c>
      <c r="H51" s="14"/>
    </row>
    <row r="52" spans="2:8" ht="14.3">
      <c r="B52" s="12"/>
      <c r="C52" s="12"/>
      <c r="D52" s="13" t="s">
        <v>37</v>
      </c>
      <c r="E52" s="14"/>
      <c r="F52" s="14"/>
      <c r="G52" s="14">
        <f t="shared" si="0"/>
        <v>0</v>
      </c>
      <c r="H52" s="14"/>
    </row>
    <row r="53" spans="2:8" ht="14.3">
      <c r="B53" s="12"/>
      <c r="C53" s="12"/>
      <c r="D53" s="13" t="s">
        <v>38</v>
      </c>
      <c r="E53" s="14">
        <v>980000</v>
      </c>
      <c r="F53" s="14">
        <v>1032542</v>
      </c>
      <c r="G53" s="14">
        <f t="shared" si="0"/>
        <v>-52542</v>
      </c>
      <c r="H53" s="14"/>
    </row>
    <row r="54" spans="2:8" ht="14.3">
      <c r="B54" s="12"/>
      <c r="C54" s="12"/>
      <c r="D54" s="13" t="s">
        <v>39</v>
      </c>
      <c r="E54" s="14">
        <v>340000</v>
      </c>
      <c r="F54" s="14">
        <v>330980</v>
      </c>
      <c r="G54" s="14">
        <f t="shared" si="0"/>
        <v>9020</v>
      </c>
      <c r="H54" s="14"/>
    </row>
    <row r="55" spans="2:8" ht="14.3">
      <c r="B55" s="12"/>
      <c r="C55" s="12"/>
      <c r="D55" s="13" t="s">
        <v>56</v>
      </c>
      <c r="E55" s="14"/>
      <c r="F55" s="14"/>
      <c r="G55" s="14">
        <f t="shared" si="0"/>
        <v>0</v>
      </c>
      <c r="H55" s="14"/>
    </row>
    <row r="56" spans="2:8" ht="14.3">
      <c r="B56" s="12"/>
      <c r="C56" s="12"/>
      <c r="D56" s="13" t="s">
        <v>41</v>
      </c>
      <c r="E56" s="14"/>
      <c r="F56" s="14"/>
      <c r="G56" s="14">
        <f t="shared" si="0"/>
        <v>0</v>
      </c>
      <c r="H56" s="14"/>
    </row>
    <row r="57" spans="2:8" ht="14.3">
      <c r="B57" s="12"/>
      <c r="C57" s="12"/>
      <c r="D57" s="13" t="s">
        <v>57</v>
      </c>
      <c r="E57" s="14">
        <f>+E58</f>
        <v>0</v>
      </c>
      <c r="F57" s="14">
        <f>+F58</f>
        <v>0</v>
      </c>
      <c r="G57" s="14">
        <f t="shared" si="0"/>
        <v>0</v>
      </c>
      <c r="H57" s="14"/>
    </row>
    <row r="58" spans="2:8" ht="14.3">
      <c r="B58" s="12"/>
      <c r="C58" s="12"/>
      <c r="D58" s="13" t="s">
        <v>58</v>
      </c>
      <c r="E58" s="14">
        <f>+E59+E60+E61+E62+E63+E64+E65+E66+E67+E68</f>
        <v>0</v>
      </c>
      <c r="F58" s="14">
        <f>+F59+F60+F61+F62+F63+F64+F65+F66+F67+F68</f>
        <v>0</v>
      </c>
      <c r="G58" s="14">
        <f t="shared" si="0"/>
        <v>0</v>
      </c>
      <c r="H58" s="14"/>
    </row>
    <row r="59" spans="2:8" ht="14.3">
      <c r="B59" s="12"/>
      <c r="C59" s="12"/>
      <c r="D59" s="13" t="s">
        <v>59</v>
      </c>
      <c r="E59" s="14"/>
      <c r="F59" s="14"/>
      <c r="G59" s="14">
        <f t="shared" si="0"/>
        <v>0</v>
      </c>
      <c r="H59" s="14"/>
    </row>
    <row r="60" spans="2:8" ht="14.3">
      <c r="B60" s="12"/>
      <c r="C60" s="12"/>
      <c r="D60" s="13" t="s">
        <v>60</v>
      </c>
      <c r="E60" s="14"/>
      <c r="F60" s="14"/>
      <c r="G60" s="14">
        <f t="shared" si="0"/>
        <v>0</v>
      </c>
      <c r="H60" s="14"/>
    </row>
    <row r="61" spans="2:8" ht="14.3">
      <c r="B61" s="12"/>
      <c r="C61" s="12"/>
      <c r="D61" s="13" t="s">
        <v>61</v>
      </c>
      <c r="E61" s="14"/>
      <c r="F61" s="14"/>
      <c r="G61" s="14">
        <f t="shared" si="0"/>
        <v>0</v>
      </c>
      <c r="H61" s="14"/>
    </row>
    <row r="62" spans="2:8" ht="14.3">
      <c r="B62" s="12"/>
      <c r="C62" s="12"/>
      <c r="D62" s="13" t="s">
        <v>62</v>
      </c>
      <c r="E62" s="14"/>
      <c r="F62" s="14"/>
      <c r="G62" s="14">
        <f t="shared" si="0"/>
        <v>0</v>
      </c>
      <c r="H62" s="14"/>
    </row>
    <row r="63" spans="2:8" ht="14.3">
      <c r="B63" s="12"/>
      <c r="C63" s="12"/>
      <c r="D63" s="13" t="s">
        <v>63</v>
      </c>
      <c r="E63" s="14"/>
      <c r="F63" s="14"/>
      <c r="G63" s="14">
        <f t="shared" si="0"/>
        <v>0</v>
      </c>
      <c r="H63" s="14"/>
    </row>
    <row r="64" spans="2:8" ht="14.3">
      <c r="B64" s="12"/>
      <c r="C64" s="12"/>
      <c r="D64" s="13" t="s">
        <v>64</v>
      </c>
      <c r="E64" s="14"/>
      <c r="F64" s="14"/>
      <c r="G64" s="14">
        <f t="shared" si="0"/>
        <v>0</v>
      </c>
      <c r="H64" s="14"/>
    </row>
    <row r="65" spans="2:8" ht="14.3">
      <c r="B65" s="12"/>
      <c r="C65" s="12"/>
      <c r="D65" s="13" t="s">
        <v>65</v>
      </c>
      <c r="E65" s="14"/>
      <c r="F65" s="14"/>
      <c r="G65" s="14">
        <f t="shared" si="0"/>
        <v>0</v>
      </c>
      <c r="H65" s="14"/>
    </row>
    <row r="66" spans="2:8" ht="14.3">
      <c r="B66" s="12"/>
      <c r="C66" s="12"/>
      <c r="D66" s="13" t="s">
        <v>66</v>
      </c>
      <c r="E66" s="14"/>
      <c r="F66" s="14"/>
      <c r="G66" s="14">
        <f t="shared" si="0"/>
        <v>0</v>
      </c>
      <c r="H66" s="14"/>
    </row>
    <row r="67" spans="2:8" ht="14.3">
      <c r="B67" s="12"/>
      <c r="C67" s="12"/>
      <c r="D67" s="13" t="s">
        <v>67</v>
      </c>
      <c r="E67" s="14"/>
      <c r="F67" s="14"/>
      <c r="G67" s="14">
        <f t="shared" si="0"/>
        <v>0</v>
      </c>
      <c r="H67" s="14"/>
    </row>
    <row r="68" spans="2:8" ht="14.3">
      <c r="B68" s="12"/>
      <c r="C68" s="12"/>
      <c r="D68" s="13" t="s">
        <v>68</v>
      </c>
      <c r="E68" s="14"/>
      <c r="F68" s="14"/>
      <c r="G68" s="14">
        <f t="shared" si="0"/>
        <v>0</v>
      </c>
      <c r="H68" s="14"/>
    </row>
    <row r="69" spans="2:8" ht="14.3">
      <c r="B69" s="12"/>
      <c r="C69" s="12"/>
      <c r="D69" s="13" t="s">
        <v>69</v>
      </c>
      <c r="E69" s="14">
        <f>+E70</f>
        <v>0</v>
      </c>
      <c r="F69" s="14">
        <f>+F70</f>
        <v>0</v>
      </c>
      <c r="G69" s="14">
        <f t="shared" si="0"/>
        <v>0</v>
      </c>
      <c r="H69" s="14"/>
    </row>
    <row r="70" spans="2:8" ht="14.3">
      <c r="B70" s="12"/>
      <c r="C70" s="12"/>
      <c r="D70" s="13" t="s">
        <v>70</v>
      </c>
      <c r="E70" s="14"/>
      <c r="F70" s="14"/>
      <c r="G70" s="14">
        <f t="shared" si="0"/>
        <v>0</v>
      </c>
      <c r="H70" s="14"/>
    </row>
    <row r="71" spans="2:8" ht="14.3">
      <c r="B71" s="12"/>
      <c r="C71" s="12"/>
      <c r="D71" s="13" t="s">
        <v>71</v>
      </c>
      <c r="E71" s="14">
        <f>+E72</f>
        <v>0</v>
      </c>
      <c r="F71" s="14">
        <f>+F72</f>
        <v>0</v>
      </c>
      <c r="G71" s="14">
        <f t="shared" ref="G71:G134" si="1">E71-F71</f>
        <v>0</v>
      </c>
      <c r="H71" s="14"/>
    </row>
    <row r="72" spans="2:8" ht="14.3">
      <c r="B72" s="12"/>
      <c r="C72" s="12"/>
      <c r="D72" s="13" t="s">
        <v>72</v>
      </c>
      <c r="E72" s="14"/>
      <c r="F72" s="14"/>
      <c r="G72" s="14">
        <f t="shared" si="1"/>
        <v>0</v>
      </c>
      <c r="H72" s="14"/>
    </row>
    <row r="73" spans="2:8" ht="14.3">
      <c r="B73" s="12"/>
      <c r="C73" s="12"/>
      <c r="D73" s="13" t="s">
        <v>73</v>
      </c>
      <c r="E73" s="14">
        <f>+E74</f>
        <v>100</v>
      </c>
      <c r="F73" s="14">
        <f>+F74</f>
        <v>35</v>
      </c>
      <c r="G73" s="14">
        <f t="shared" si="1"/>
        <v>65</v>
      </c>
      <c r="H73" s="14"/>
    </row>
    <row r="74" spans="2:8" ht="14.3">
      <c r="B74" s="12"/>
      <c r="C74" s="12"/>
      <c r="D74" s="13" t="s">
        <v>74</v>
      </c>
      <c r="E74" s="14">
        <v>100</v>
      </c>
      <c r="F74" s="14">
        <v>35</v>
      </c>
      <c r="G74" s="14">
        <f t="shared" si="1"/>
        <v>65</v>
      </c>
      <c r="H74" s="14"/>
    </row>
    <row r="75" spans="2:8" ht="14.3">
      <c r="B75" s="12"/>
      <c r="C75" s="12"/>
      <c r="D75" s="13" t="s">
        <v>75</v>
      </c>
      <c r="E75" s="14"/>
      <c r="F75" s="14"/>
      <c r="G75" s="14">
        <f t="shared" si="1"/>
        <v>0</v>
      </c>
      <c r="H75" s="14"/>
    </row>
    <row r="76" spans="2:8" ht="14.3">
      <c r="B76" s="12"/>
      <c r="C76" s="12"/>
      <c r="D76" s="13" t="s">
        <v>76</v>
      </c>
      <c r="E76" s="14">
        <f>+E77+E78+E79</f>
        <v>10000</v>
      </c>
      <c r="F76" s="14">
        <f>+F77+F78+F79</f>
        <v>0</v>
      </c>
      <c r="G76" s="14">
        <f t="shared" si="1"/>
        <v>10000</v>
      </c>
      <c r="H76" s="14"/>
    </row>
    <row r="77" spans="2:8" ht="14.3">
      <c r="B77" s="12"/>
      <c r="C77" s="12"/>
      <c r="D77" s="13" t="s">
        <v>77</v>
      </c>
      <c r="E77" s="14"/>
      <c r="F77" s="14"/>
      <c r="G77" s="14">
        <f t="shared" si="1"/>
        <v>0</v>
      </c>
      <c r="H77" s="14"/>
    </row>
    <row r="78" spans="2:8" ht="14.3">
      <c r="B78" s="12"/>
      <c r="C78" s="12"/>
      <c r="D78" s="13" t="s">
        <v>78</v>
      </c>
      <c r="E78" s="14"/>
      <c r="F78" s="14"/>
      <c r="G78" s="14">
        <f t="shared" si="1"/>
        <v>0</v>
      </c>
      <c r="H78" s="14"/>
    </row>
    <row r="79" spans="2:8" ht="14.3">
      <c r="B79" s="12"/>
      <c r="C79" s="12"/>
      <c r="D79" s="13" t="s">
        <v>79</v>
      </c>
      <c r="E79" s="14">
        <v>10000</v>
      </c>
      <c r="F79" s="14"/>
      <c r="G79" s="14">
        <f t="shared" si="1"/>
        <v>10000</v>
      </c>
      <c r="H79" s="14"/>
    </row>
    <row r="80" spans="2:8" ht="14.3">
      <c r="B80" s="12"/>
      <c r="C80" s="15"/>
      <c r="D80" s="16" t="s">
        <v>80</v>
      </c>
      <c r="E80" s="17">
        <f>+E6+E9+E37+E57+E69+E71+E73+E75+E76</f>
        <v>1330100</v>
      </c>
      <c r="F80" s="17">
        <f>+F6+F9+F37+F57+F69+F71+F73+F75+F76</f>
        <v>1363557</v>
      </c>
      <c r="G80" s="17">
        <f t="shared" si="1"/>
        <v>-33457</v>
      </c>
      <c r="H80" s="17"/>
    </row>
    <row r="81" spans="2:8" ht="14.3">
      <c r="B81" s="12"/>
      <c r="C81" s="9" t="s">
        <v>81</v>
      </c>
      <c r="D81" s="13" t="s">
        <v>82</v>
      </c>
      <c r="E81" s="14">
        <f>+E82+E83+E84+E85+E86+E87</f>
        <v>0</v>
      </c>
      <c r="F81" s="14">
        <f>+F82+F83+F84+F85+F86+F87</f>
        <v>0</v>
      </c>
      <c r="G81" s="14">
        <f t="shared" si="1"/>
        <v>0</v>
      </c>
      <c r="H81" s="14"/>
    </row>
    <row r="82" spans="2:8" ht="14.3">
      <c r="B82" s="12"/>
      <c r="C82" s="12"/>
      <c r="D82" s="13" t="s">
        <v>83</v>
      </c>
      <c r="E82" s="14"/>
      <c r="F82" s="14"/>
      <c r="G82" s="14">
        <f t="shared" si="1"/>
        <v>0</v>
      </c>
      <c r="H82" s="14"/>
    </row>
    <row r="83" spans="2:8" ht="14.3">
      <c r="B83" s="12"/>
      <c r="C83" s="12"/>
      <c r="D83" s="13" t="s">
        <v>84</v>
      </c>
      <c r="E83" s="14"/>
      <c r="F83" s="14"/>
      <c r="G83" s="14">
        <f t="shared" si="1"/>
        <v>0</v>
      </c>
      <c r="H83" s="14"/>
    </row>
    <row r="84" spans="2:8" ht="14.3">
      <c r="B84" s="12"/>
      <c r="C84" s="12"/>
      <c r="D84" s="13" t="s">
        <v>85</v>
      </c>
      <c r="E84" s="14"/>
      <c r="F84" s="14"/>
      <c r="G84" s="14">
        <f t="shared" si="1"/>
        <v>0</v>
      </c>
      <c r="H84" s="14"/>
    </row>
    <row r="85" spans="2:8" ht="14.3">
      <c r="B85" s="12"/>
      <c r="C85" s="12"/>
      <c r="D85" s="13" t="s">
        <v>86</v>
      </c>
      <c r="E85" s="14"/>
      <c r="F85" s="14"/>
      <c r="G85" s="14">
        <f t="shared" si="1"/>
        <v>0</v>
      </c>
      <c r="H85" s="14"/>
    </row>
    <row r="86" spans="2:8" ht="14.3">
      <c r="B86" s="12"/>
      <c r="C86" s="12"/>
      <c r="D86" s="13" t="s">
        <v>87</v>
      </c>
      <c r="E86" s="14"/>
      <c r="F86" s="14"/>
      <c r="G86" s="14">
        <f t="shared" si="1"/>
        <v>0</v>
      </c>
      <c r="H86" s="14"/>
    </row>
    <row r="87" spans="2:8" ht="14.3">
      <c r="B87" s="12"/>
      <c r="C87" s="12"/>
      <c r="D87" s="13" t="s">
        <v>88</v>
      </c>
      <c r="E87" s="14"/>
      <c r="F87" s="14"/>
      <c r="G87" s="14">
        <f t="shared" si="1"/>
        <v>0</v>
      </c>
      <c r="H87" s="14"/>
    </row>
    <row r="88" spans="2:8" ht="14.3">
      <c r="B88" s="12"/>
      <c r="C88" s="12"/>
      <c r="D88" s="13" t="s">
        <v>89</v>
      </c>
      <c r="E88" s="14">
        <f>+E89+E90+E91+E92+E93+E94+E95+E96+E97+E98+E99+E100+E101+E102+E103+E104+E105+E106+E107+E108+E109+E119</f>
        <v>135000</v>
      </c>
      <c r="F88" s="14">
        <f>+F89+F90+F91+F92+F93+F94+F95+F96+F97+F98+F99+F100+F101+F102+F103+F104+F105+F106+F107+F108+F109+F119</f>
        <v>102884</v>
      </c>
      <c r="G88" s="14">
        <f t="shared" si="1"/>
        <v>32116</v>
      </c>
      <c r="H88" s="14"/>
    </row>
    <row r="89" spans="2:8" ht="14.3">
      <c r="B89" s="12"/>
      <c r="C89" s="12"/>
      <c r="D89" s="13" t="s">
        <v>90</v>
      </c>
      <c r="E89" s="14"/>
      <c r="F89" s="14"/>
      <c r="G89" s="14">
        <f t="shared" si="1"/>
        <v>0</v>
      </c>
      <c r="H89" s="14"/>
    </row>
    <row r="90" spans="2:8" ht="14.3">
      <c r="B90" s="12"/>
      <c r="C90" s="12"/>
      <c r="D90" s="13" t="s">
        <v>91</v>
      </c>
      <c r="E90" s="14"/>
      <c r="F90" s="14"/>
      <c r="G90" s="14">
        <f t="shared" si="1"/>
        <v>0</v>
      </c>
      <c r="H90" s="14"/>
    </row>
    <row r="91" spans="2:8" ht="14.3">
      <c r="B91" s="12"/>
      <c r="C91" s="12"/>
      <c r="D91" s="13" t="s">
        <v>92</v>
      </c>
      <c r="E91" s="14">
        <v>5000</v>
      </c>
      <c r="F91" s="14"/>
      <c r="G91" s="14">
        <f t="shared" si="1"/>
        <v>5000</v>
      </c>
      <c r="H91" s="14"/>
    </row>
    <row r="92" spans="2:8" ht="14.3">
      <c r="B92" s="12"/>
      <c r="C92" s="12"/>
      <c r="D92" s="13" t="s">
        <v>93</v>
      </c>
      <c r="E92" s="14"/>
      <c r="F92" s="14"/>
      <c r="G92" s="14">
        <f t="shared" si="1"/>
        <v>0</v>
      </c>
      <c r="H92" s="14"/>
    </row>
    <row r="93" spans="2:8" ht="14.3">
      <c r="B93" s="12"/>
      <c r="C93" s="12"/>
      <c r="D93" s="13" t="s">
        <v>94</v>
      </c>
      <c r="E93" s="14">
        <v>120000</v>
      </c>
      <c r="F93" s="14">
        <v>102884</v>
      </c>
      <c r="G93" s="14">
        <f t="shared" si="1"/>
        <v>17116</v>
      </c>
      <c r="H93" s="14"/>
    </row>
    <row r="94" spans="2:8" ht="14.3">
      <c r="B94" s="12"/>
      <c r="C94" s="12"/>
      <c r="D94" s="13" t="s">
        <v>95</v>
      </c>
      <c r="E94" s="14"/>
      <c r="F94" s="14"/>
      <c r="G94" s="14">
        <f t="shared" si="1"/>
        <v>0</v>
      </c>
      <c r="H94" s="14"/>
    </row>
    <row r="95" spans="2:8" ht="14.3">
      <c r="B95" s="12"/>
      <c r="C95" s="12"/>
      <c r="D95" s="13" t="s">
        <v>96</v>
      </c>
      <c r="E95" s="14"/>
      <c r="F95" s="14"/>
      <c r="G95" s="14">
        <f t="shared" si="1"/>
        <v>0</v>
      </c>
      <c r="H95" s="14"/>
    </row>
    <row r="96" spans="2:8" ht="14.3">
      <c r="B96" s="12"/>
      <c r="C96" s="12"/>
      <c r="D96" s="13" t="s">
        <v>97</v>
      </c>
      <c r="E96" s="14"/>
      <c r="F96" s="14"/>
      <c r="G96" s="14">
        <f t="shared" si="1"/>
        <v>0</v>
      </c>
      <c r="H96" s="14"/>
    </row>
    <row r="97" spans="2:8" ht="14.3">
      <c r="B97" s="12"/>
      <c r="C97" s="12"/>
      <c r="D97" s="13" t="s">
        <v>98</v>
      </c>
      <c r="E97" s="14"/>
      <c r="F97" s="14"/>
      <c r="G97" s="14">
        <f t="shared" si="1"/>
        <v>0</v>
      </c>
      <c r="H97" s="14"/>
    </row>
    <row r="98" spans="2:8" ht="14.3">
      <c r="B98" s="12"/>
      <c r="C98" s="12"/>
      <c r="D98" s="13" t="s">
        <v>99</v>
      </c>
      <c r="E98" s="14"/>
      <c r="F98" s="14"/>
      <c r="G98" s="14">
        <f t="shared" si="1"/>
        <v>0</v>
      </c>
      <c r="H98" s="14"/>
    </row>
    <row r="99" spans="2:8" ht="14.3">
      <c r="B99" s="12"/>
      <c r="C99" s="12"/>
      <c r="D99" s="13" t="s">
        <v>100</v>
      </c>
      <c r="E99" s="14"/>
      <c r="F99" s="14"/>
      <c r="G99" s="14">
        <f t="shared" si="1"/>
        <v>0</v>
      </c>
      <c r="H99" s="14"/>
    </row>
    <row r="100" spans="2:8" ht="14.3">
      <c r="B100" s="12"/>
      <c r="C100" s="12"/>
      <c r="D100" s="13" t="s">
        <v>101</v>
      </c>
      <c r="E100" s="14"/>
      <c r="F100" s="14"/>
      <c r="G100" s="14">
        <f t="shared" si="1"/>
        <v>0</v>
      </c>
      <c r="H100" s="14"/>
    </row>
    <row r="101" spans="2:8" ht="14.3">
      <c r="B101" s="12"/>
      <c r="C101" s="12"/>
      <c r="D101" s="13" t="s">
        <v>102</v>
      </c>
      <c r="E101" s="14"/>
      <c r="F101" s="14"/>
      <c r="G101" s="14">
        <f t="shared" si="1"/>
        <v>0</v>
      </c>
      <c r="H101" s="14"/>
    </row>
    <row r="102" spans="2:8" ht="14.3">
      <c r="B102" s="12"/>
      <c r="C102" s="12"/>
      <c r="D102" s="13" t="s">
        <v>103</v>
      </c>
      <c r="E102" s="14">
        <v>10000</v>
      </c>
      <c r="F102" s="14"/>
      <c r="G102" s="14">
        <f t="shared" si="1"/>
        <v>10000</v>
      </c>
      <c r="H102" s="14"/>
    </row>
    <row r="103" spans="2:8" ht="14.3">
      <c r="B103" s="12"/>
      <c r="C103" s="12"/>
      <c r="D103" s="13" t="s">
        <v>104</v>
      </c>
      <c r="E103" s="14"/>
      <c r="F103" s="14"/>
      <c r="G103" s="14">
        <f t="shared" si="1"/>
        <v>0</v>
      </c>
      <c r="H103" s="14"/>
    </row>
    <row r="104" spans="2:8" ht="14.3">
      <c r="B104" s="12"/>
      <c r="C104" s="12"/>
      <c r="D104" s="13" t="s">
        <v>105</v>
      </c>
      <c r="E104" s="14"/>
      <c r="F104" s="14"/>
      <c r="G104" s="14">
        <f t="shared" si="1"/>
        <v>0</v>
      </c>
      <c r="H104" s="14"/>
    </row>
    <row r="105" spans="2:8" ht="14.3">
      <c r="B105" s="12"/>
      <c r="C105" s="12"/>
      <c r="D105" s="13" t="s">
        <v>106</v>
      </c>
      <c r="E105" s="14"/>
      <c r="F105" s="14"/>
      <c r="G105" s="14">
        <f t="shared" si="1"/>
        <v>0</v>
      </c>
      <c r="H105" s="14"/>
    </row>
    <row r="106" spans="2:8" ht="14.3">
      <c r="B106" s="12"/>
      <c r="C106" s="12"/>
      <c r="D106" s="13" t="s">
        <v>107</v>
      </c>
      <c r="E106" s="14"/>
      <c r="F106" s="14"/>
      <c r="G106" s="14">
        <f t="shared" si="1"/>
        <v>0</v>
      </c>
      <c r="H106" s="14"/>
    </row>
    <row r="107" spans="2:8" ht="14.3">
      <c r="B107" s="12"/>
      <c r="C107" s="12"/>
      <c r="D107" s="13" t="s">
        <v>108</v>
      </c>
      <c r="E107" s="14"/>
      <c r="F107" s="14"/>
      <c r="G107" s="14">
        <f t="shared" si="1"/>
        <v>0</v>
      </c>
      <c r="H107" s="14"/>
    </row>
    <row r="108" spans="2:8" ht="14.3">
      <c r="B108" s="12"/>
      <c r="C108" s="12"/>
      <c r="D108" s="13" t="s">
        <v>109</v>
      </c>
      <c r="E108" s="14"/>
      <c r="F108" s="14"/>
      <c r="G108" s="14">
        <f t="shared" si="1"/>
        <v>0</v>
      </c>
      <c r="H108" s="14"/>
    </row>
    <row r="109" spans="2:8" ht="14.3">
      <c r="B109" s="12"/>
      <c r="C109" s="12"/>
      <c r="D109" s="13" t="s">
        <v>110</v>
      </c>
      <c r="E109" s="14">
        <f>+E110+E111+E112+E113+E114+E115+E116+E117+E118</f>
        <v>0</v>
      </c>
      <c r="F109" s="14">
        <f>+F110+F111+F112+F113+F114+F115+F116+F117+F118</f>
        <v>0</v>
      </c>
      <c r="G109" s="14">
        <f t="shared" si="1"/>
        <v>0</v>
      </c>
      <c r="H109" s="14"/>
    </row>
    <row r="110" spans="2:8" ht="14.3">
      <c r="B110" s="12"/>
      <c r="C110" s="12"/>
      <c r="D110" s="13" t="s">
        <v>111</v>
      </c>
      <c r="E110" s="14"/>
      <c r="F110" s="14"/>
      <c r="G110" s="14">
        <f t="shared" si="1"/>
        <v>0</v>
      </c>
      <c r="H110" s="14"/>
    </row>
    <row r="111" spans="2:8" ht="14.3">
      <c r="B111" s="12"/>
      <c r="C111" s="12"/>
      <c r="D111" s="13" t="s">
        <v>112</v>
      </c>
      <c r="E111" s="14"/>
      <c r="F111" s="14"/>
      <c r="G111" s="14">
        <f t="shared" si="1"/>
        <v>0</v>
      </c>
      <c r="H111" s="14"/>
    </row>
    <row r="112" spans="2:8" ht="14.3">
      <c r="B112" s="12"/>
      <c r="C112" s="12"/>
      <c r="D112" s="13" t="s">
        <v>113</v>
      </c>
      <c r="E112" s="14"/>
      <c r="F112" s="14"/>
      <c r="G112" s="14">
        <f t="shared" si="1"/>
        <v>0</v>
      </c>
      <c r="H112" s="14"/>
    </row>
    <row r="113" spans="2:8" ht="14.3">
      <c r="B113" s="12"/>
      <c r="C113" s="12"/>
      <c r="D113" s="13" t="s">
        <v>114</v>
      </c>
      <c r="E113" s="14"/>
      <c r="F113" s="14"/>
      <c r="G113" s="14">
        <f t="shared" si="1"/>
        <v>0</v>
      </c>
      <c r="H113" s="14"/>
    </row>
    <row r="114" spans="2:8" ht="14.3">
      <c r="B114" s="12"/>
      <c r="C114" s="12"/>
      <c r="D114" s="13" t="s">
        <v>115</v>
      </c>
      <c r="E114" s="14"/>
      <c r="F114" s="14"/>
      <c r="G114" s="14">
        <f t="shared" si="1"/>
        <v>0</v>
      </c>
      <c r="H114" s="14"/>
    </row>
    <row r="115" spans="2:8" ht="14.3">
      <c r="B115" s="12"/>
      <c r="C115" s="12"/>
      <c r="D115" s="13" t="s">
        <v>116</v>
      </c>
      <c r="E115" s="14"/>
      <c r="F115" s="14"/>
      <c r="G115" s="14">
        <f t="shared" si="1"/>
        <v>0</v>
      </c>
      <c r="H115" s="14"/>
    </row>
    <row r="116" spans="2:8" ht="14.3">
      <c r="B116" s="12"/>
      <c r="C116" s="12"/>
      <c r="D116" s="13" t="s">
        <v>117</v>
      </c>
      <c r="E116" s="14"/>
      <c r="F116" s="14"/>
      <c r="G116" s="14">
        <f t="shared" si="1"/>
        <v>0</v>
      </c>
      <c r="H116" s="14"/>
    </row>
    <row r="117" spans="2:8" ht="14.3">
      <c r="B117" s="12"/>
      <c r="C117" s="12"/>
      <c r="D117" s="13" t="s">
        <v>118</v>
      </c>
      <c r="E117" s="14"/>
      <c r="F117" s="14"/>
      <c r="G117" s="14">
        <f t="shared" si="1"/>
        <v>0</v>
      </c>
      <c r="H117" s="14"/>
    </row>
    <row r="118" spans="2:8" ht="14.3">
      <c r="B118" s="12"/>
      <c r="C118" s="12"/>
      <c r="D118" s="13" t="s">
        <v>119</v>
      </c>
      <c r="E118" s="14"/>
      <c r="F118" s="14"/>
      <c r="G118" s="14">
        <f t="shared" si="1"/>
        <v>0</v>
      </c>
      <c r="H118" s="14"/>
    </row>
    <row r="119" spans="2:8" ht="14.3">
      <c r="B119" s="12"/>
      <c r="C119" s="12"/>
      <c r="D119" s="13" t="s">
        <v>120</v>
      </c>
      <c r="E119" s="14"/>
      <c r="F119" s="14"/>
      <c r="G119" s="14">
        <f t="shared" si="1"/>
        <v>0</v>
      </c>
      <c r="H119" s="14"/>
    </row>
    <row r="120" spans="2:8" ht="14.3">
      <c r="B120" s="12"/>
      <c r="C120" s="12"/>
      <c r="D120" s="13" t="s">
        <v>121</v>
      </c>
      <c r="E120" s="14">
        <f>+E121+E122+E123+E124+E125+E126+E127+E128+E129+E130+E131+E132+E133+E134+E135+E136+E137+E138+E139+E140+E141+E142</f>
        <v>439000</v>
      </c>
      <c r="F120" s="14">
        <f>+F121+F122+F123+F124+F125+F126+F127+F128+F129+F130+F131+F132+F133+F134+F135+F136+F137+F138+F139+F140+F141+F142</f>
        <v>364830</v>
      </c>
      <c r="G120" s="14">
        <f t="shared" si="1"/>
        <v>74170</v>
      </c>
      <c r="H120" s="14"/>
    </row>
    <row r="121" spans="2:8" ht="14.3">
      <c r="B121" s="12"/>
      <c r="C121" s="12"/>
      <c r="D121" s="13" t="s">
        <v>122</v>
      </c>
      <c r="E121" s="14"/>
      <c r="F121" s="14"/>
      <c r="G121" s="14">
        <f t="shared" si="1"/>
        <v>0</v>
      </c>
      <c r="H121" s="14"/>
    </row>
    <row r="122" spans="2:8" ht="14.3">
      <c r="B122" s="12"/>
      <c r="C122" s="12"/>
      <c r="D122" s="13" t="s">
        <v>123</v>
      </c>
      <c r="E122" s="14"/>
      <c r="F122" s="14"/>
      <c r="G122" s="14">
        <f t="shared" si="1"/>
        <v>0</v>
      </c>
      <c r="H122" s="14"/>
    </row>
    <row r="123" spans="2:8" ht="14.3">
      <c r="B123" s="12"/>
      <c r="C123" s="12"/>
      <c r="D123" s="13" t="s">
        <v>124</v>
      </c>
      <c r="E123" s="14">
        <v>5000</v>
      </c>
      <c r="F123" s="14"/>
      <c r="G123" s="14">
        <f t="shared" si="1"/>
        <v>5000</v>
      </c>
      <c r="H123" s="14"/>
    </row>
    <row r="124" spans="2:8" ht="14.3">
      <c r="B124" s="12"/>
      <c r="C124" s="12"/>
      <c r="D124" s="13" t="s">
        <v>125</v>
      </c>
      <c r="E124" s="14">
        <v>5000</v>
      </c>
      <c r="F124" s="14"/>
      <c r="G124" s="14">
        <f t="shared" si="1"/>
        <v>5000</v>
      </c>
      <c r="H124" s="14"/>
    </row>
    <row r="125" spans="2:8" ht="14.3">
      <c r="B125" s="12"/>
      <c r="C125" s="12"/>
      <c r="D125" s="13" t="s">
        <v>126</v>
      </c>
      <c r="E125" s="14">
        <v>10000</v>
      </c>
      <c r="F125" s="14">
        <v>6182</v>
      </c>
      <c r="G125" s="14">
        <f t="shared" si="1"/>
        <v>3818</v>
      </c>
      <c r="H125" s="14"/>
    </row>
    <row r="126" spans="2:8" ht="14.3">
      <c r="B126" s="12"/>
      <c r="C126" s="12"/>
      <c r="D126" s="13" t="s">
        <v>127</v>
      </c>
      <c r="E126" s="14">
        <v>10000</v>
      </c>
      <c r="F126" s="14"/>
      <c r="G126" s="14">
        <f t="shared" si="1"/>
        <v>10000</v>
      </c>
      <c r="H126" s="14"/>
    </row>
    <row r="127" spans="2:8" ht="14.3">
      <c r="B127" s="12"/>
      <c r="C127" s="12"/>
      <c r="D127" s="13" t="s">
        <v>101</v>
      </c>
      <c r="E127" s="14"/>
      <c r="F127" s="14"/>
      <c r="G127" s="14">
        <f t="shared" si="1"/>
        <v>0</v>
      </c>
      <c r="H127" s="14"/>
    </row>
    <row r="128" spans="2:8" ht="14.3">
      <c r="B128" s="12"/>
      <c r="C128" s="12"/>
      <c r="D128" s="13" t="s">
        <v>102</v>
      </c>
      <c r="E128" s="14"/>
      <c r="F128" s="14"/>
      <c r="G128" s="14">
        <f t="shared" si="1"/>
        <v>0</v>
      </c>
      <c r="H128" s="14"/>
    </row>
    <row r="129" spans="2:8" ht="14.3">
      <c r="B129" s="12"/>
      <c r="C129" s="12"/>
      <c r="D129" s="13" t="s">
        <v>128</v>
      </c>
      <c r="E129" s="14"/>
      <c r="F129" s="14"/>
      <c r="G129" s="14">
        <f t="shared" si="1"/>
        <v>0</v>
      </c>
      <c r="H129" s="14"/>
    </row>
    <row r="130" spans="2:8" ht="14.3">
      <c r="B130" s="12"/>
      <c r="C130" s="12"/>
      <c r="D130" s="13" t="s">
        <v>129</v>
      </c>
      <c r="E130" s="14">
        <v>17000</v>
      </c>
      <c r="F130" s="14">
        <v>15600</v>
      </c>
      <c r="G130" s="14">
        <f t="shared" si="1"/>
        <v>1400</v>
      </c>
      <c r="H130" s="14"/>
    </row>
    <row r="131" spans="2:8" ht="14.3">
      <c r="B131" s="12"/>
      <c r="C131" s="12"/>
      <c r="D131" s="13" t="s">
        <v>130</v>
      </c>
      <c r="E131" s="14"/>
      <c r="F131" s="14"/>
      <c r="G131" s="14">
        <f t="shared" si="1"/>
        <v>0</v>
      </c>
      <c r="H131" s="14"/>
    </row>
    <row r="132" spans="2:8" ht="14.3">
      <c r="B132" s="12"/>
      <c r="C132" s="12"/>
      <c r="D132" s="13" t="s">
        <v>131</v>
      </c>
      <c r="E132" s="14"/>
      <c r="F132" s="14"/>
      <c r="G132" s="14">
        <f t="shared" si="1"/>
        <v>0</v>
      </c>
      <c r="H132" s="14"/>
    </row>
    <row r="133" spans="2:8" ht="14.3">
      <c r="B133" s="12"/>
      <c r="C133" s="12"/>
      <c r="D133" s="13" t="s">
        <v>132</v>
      </c>
      <c r="E133" s="14">
        <v>360000</v>
      </c>
      <c r="F133" s="14">
        <v>337600</v>
      </c>
      <c r="G133" s="14">
        <f t="shared" si="1"/>
        <v>22400</v>
      </c>
      <c r="H133" s="14"/>
    </row>
    <row r="134" spans="2:8" ht="14.3">
      <c r="B134" s="12"/>
      <c r="C134" s="12"/>
      <c r="D134" s="13" t="s">
        <v>133</v>
      </c>
      <c r="E134" s="14">
        <v>17000</v>
      </c>
      <c r="F134" s="14">
        <v>5448</v>
      </c>
      <c r="G134" s="14">
        <f t="shared" si="1"/>
        <v>11552</v>
      </c>
      <c r="H134" s="14"/>
    </row>
    <row r="135" spans="2:8" ht="14.3">
      <c r="B135" s="12"/>
      <c r="C135" s="12"/>
      <c r="D135" s="13" t="s">
        <v>104</v>
      </c>
      <c r="E135" s="14"/>
      <c r="F135" s="14"/>
      <c r="G135" s="14">
        <f t="shared" ref="G135:G198" si="2">E135-F135</f>
        <v>0</v>
      </c>
      <c r="H135" s="14"/>
    </row>
    <row r="136" spans="2:8" ht="14.3">
      <c r="B136" s="12"/>
      <c r="C136" s="12"/>
      <c r="D136" s="13" t="s">
        <v>105</v>
      </c>
      <c r="E136" s="14"/>
      <c r="F136" s="14"/>
      <c r="G136" s="14">
        <f t="shared" si="2"/>
        <v>0</v>
      </c>
      <c r="H136" s="14"/>
    </row>
    <row r="137" spans="2:8" ht="14.3">
      <c r="B137" s="12"/>
      <c r="C137" s="12"/>
      <c r="D137" s="13" t="s">
        <v>134</v>
      </c>
      <c r="E137" s="14"/>
      <c r="F137" s="14"/>
      <c r="G137" s="14">
        <f t="shared" si="2"/>
        <v>0</v>
      </c>
      <c r="H137" s="14"/>
    </row>
    <row r="138" spans="2:8" ht="14.3">
      <c r="B138" s="12"/>
      <c r="C138" s="12"/>
      <c r="D138" s="13" t="s">
        <v>135</v>
      </c>
      <c r="E138" s="14"/>
      <c r="F138" s="14"/>
      <c r="G138" s="14">
        <f t="shared" si="2"/>
        <v>0</v>
      </c>
      <c r="H138" s="14"/>
    </row>
    <row r="139" spans="2:8" ht="14.3">
      <c r="B139" s="12"/>
      <c r="C139" s="12"/>
      <c r="D139" s="13" t="s">
        <v>136</v>
      </c>
      <c r="E139" s="14"/>
      <c r="F139" s="14"/>
      <c r="G139" s="14">
        <f t="shared" si="2"/>
        <v>0</v>
      </c>
      <c r="H139" s="14"/>
    </row>
    <row r="140" spans="2:8" ht="14.3">
      <c r="B140" s="12"/>
      <c r="C140" s="12"/>
      <c r="D140" s="13" t="s">
        <v>137</v>
      </c>
      <c r="E140" s="14"/>
      <c r="F140" s="14"/>
      <c r="G140" s="14">
        <f t="shared" si="2"/>
        <v>0</v>
      </c>
      <c r="H140" s="14"/>
    </row>
    <row r="141" spans="2:8" ht="14.3">
      <c r="B141" s="12"/>
      <c r="C141" s="12"/>
      <c r="D141" s="13" t="s">
        <v>138</v>
      </c>
      <c r="E141" s="14">
        <v>10000</v>
      </c>
      <c r="F141" s="14"/>
      <c r="G141" s="14">
        <f t="shared" si="2"/>
        <v>10000</v>
      </c>
      <c r="H141" s="14"/>
    </row>
    <row r="142" spans="2:8" ht="14.3">
      <c r="B142" s="12"/>
      <c r="C142" s="12"/>
      <c r="D142" s="13" t="s">
        <v>120</v>
      </c>
      <c r="E142" s="14">
        <v>5000</v>
      </c>
      <c r="F142" s="14"/>
      <c r="G142" s="14">
        <f t="shared" si="2"/>
        <v>5000</v>
      </c>
      <c r="H142" s="14"/>
    </row>
    <row r="143" spans="2:8" ht="14.3">
      <c r="B143" s="12"/>
      <c r="C143" s="12"/>
      <c r="D143" s="13" t="s">
        <v>139</v>
      </c>
      <c r="E143" s="14">
        <f>+E144+E147</f>
        <v>0</v>
      </c>
      <c r="F143" s="14">
        <f>+F144+F147</f>
        <v>0</v>
      </c>
      <c r="G143" s="14">
        <f t="shared" si="2"/>
        <v>0</v>
      </c>
      <c r="H143" s="14"/>
    </row>
    <row r="144" spans="2:8" ht="14.3">
      <c r="B144" s="12"/>
      <c r="C144" s="12"/>
      <c r="D144" s="13" t="s">
        <v>140</v>
      </c>
      <c r="E144" s="14">
        <f>+E145+E146</f>
        <v>0</v>
      </c>
      <c r="F144" s="14">
        <f>+F145+F146</f>
        <v>0</v>
      </c>
      <c r="G144" s="14">
        <f t="shared" si="2"/>
        <v>0</v>
      </c>
      <c r="H144" s="14"/>
    </row>
    <row r="145" spans="2:8" ht="14.3">
      <c r="B145" s="12"/>
      <c r="C145" s="12"/>
      <c r="D145" s="13" t="s">
        <v>141</v>
      </c>
      <c r="E145" s="14"/>
      <c r="F145" s="14"/>
      <c r="G145" s="14">
        <f t="shared" si="2"/>
        <v>0</v>
      </c>
      <c r="H145" s="14"/>
    </row>
    <row r="146" spans="2:8" ht="14.3">
      <c r="B146" s="12"/>
      <c r="C146" s="12"/>
      <c r="D146" s="13" t="s">
        <v>142</v>
      </c>
      <c r="E146" s="14"/>
      <c r="F146" s="14"/>
      <c r="G146" s="14">
        <f t="shared" si="2"/>
        <v>0</v>
      </c>
      <c r="H146" s="14"/>
    </row>
    <row r="147" spans="2:8" ht="14.3">
      <c r="B147" s="12"/>
      <c r="C147" s="12"/>
      <c r="D147" s="13" t="s">
        <v>143</v>
      </c>
      <c r="E147" s="14"/>
      <c r="F147" s="14"/>
      <c r="G147" s="14">
        <f t="shared" si="2"/>
        <v>0</v>
      </c>
      <c r="H147" s="14"/>
    </row>
    <row r="148" spans="2:8" ht="14.3">
      <c r="B148" s="12"/>
      <c r="C148" s="12"/>
      <c r="D148" s="13" t="s">
        <v>144</v>
      </c>
      <c r="E148" s="14">
        <f>+E149</f>
        <v>0</v>
      </c>
      <c r="F148" s="14">
        <f>+F149</f>
        <v>0</v>
      </c>
      <c r="G148" s="14">
        <f t="shared" si="2"/>
        <v>0</v>
      </c>
      <c r="H148" s="14"/>
    </row>
    <row r="149" spans="2:8" ht="14.3">
      <c r="B149" s="12"/>
      <c r="C149" s="12"/>
      <c r="D149" s="13" t="s">
        <v>145</v>
      </c>
      <c r="E149" s="14"/>
      <c r="F149" s="14"/>
      <c r="G149" s="14">
        <f t="shared" si="2"/>
        <v>0</v>
      </c>
      <c r="H149" s="14"/>
    </row>
    <row r="150" spans="2:8" ht="14.3">
      <c r="B150" s="12"/>
      <c r="C150" s="12"/>
      <c r="D150" s="13" t="s">
        <v>146</v>
      </c>
      <c r="E150" s="14">
        <f>+E151</f>
        <v>0</v>
      </c>
      <c r="F150" s="14">
        <f>+F151</f>
        <v>0</v>
      </c>
      <c r="G150" s="14">
        <f t="shared" si="2"/>
        <v>0</v>
      </c>
      <c r="H150" s="14"/>
    </row>
    <row r="151" spans="2:8" ht="14.3">
      <c r="B151" s="12"/>
      <c r="C151" s="12"/>
      <c r="D151" s="13" t="s">
        <v>147</v>
      </c>
      <c r="E151" s="14"/>
      <c r="F151" s="14"/>
      <c r="G151" s="14">
        <f t="shared" si="2"/>
        <v>0</v>
      </c>
      <c r="H151" s="14"/>
    </row>
    <row r="152" spans="2:8" ht="14.3">
      <c r="B152" s="12"/>
      <c r="C152" s="12"/>
      <c r="D152" s="13" t="s">
        <v>148</v>
      </c>
      <c r="E152" s="14"/>
      <c r="F152" s="14"/>
      <c r="G152" s="14">
        <f t="shared" si="2"/>
        <v>0</v>
      </c>
      <c r="H152" s="14"/>
    </row>
    <row r="153" spans="2:8" ht="14.3">
      <c r="B153" s="12"/>
      <c r="C153" s="12"/>
      <c r="D153" s="13" t="s">
        <v>149</v>
      </c>
      <c r="E153" s="14">
        <f>+E154+E155</f>
        <v>0</v>
      </c>
      <c r="F153" s="14">
        <f>+F154+F155</f>
        <v>0</v>
      </c>
      <c r="G153" s="14">
        <f t="shared" si="2"/>
        <v>0</v>
      </c>
      <c r="H153" s="14"/>
    </row>
    <row r="154" spans="2:8" ht="14.3">
      <c r="B154" s="12"/>
      <c r="C154" s="12"/>
      <c r="D154" s="13" t="s">
        <v>150</v>
      </c>
      <c r="E154" s="14"/>
      <c r="F154" s="14"/>
      <c r="G154" s="14">
        <f t="shared" si="2"/>
        <v>0</v>
      </c>
      <c r="H154" s="14"/>
    </row>
    <row r="155" spans="2:8" ht="14.3">
      <c r="B155" s="12"/>
      <c r="C155" s="12"/>
      <c r="D155" s="13" t="s">
        <v>120</v>
      </c>
      <c r="E155" s="14"/>
      <c r="F155" s="14"/>
      <c r="G155" s="14">
        <f t="shared" si="2"/>
        <v>0</v>
      </c>
      <c r="H155" s="14"/>
    </row>
    <row r="156" spans="2:8" ht="14.3">
      <c r="B156" s="12"/>
      <c r="C156" s="12"/>
      <c r="D156" s="13" t="s">
        <v>151</v>
      </c>
      <c r="E156" s="14">
        <f>+E157+E158+E160+E161+E162</f>
        <v>0</v>
      </c>
      <c r="F156" s="14">
        <f>+F157+F158+F160+F161+F162</f>
        <v>0</v>
      </c>
      <c r="G156" s="14">
        <f t="shared" si="2"/>
        <v>0</v>
      </c>
      <c r="H156" s="14"/>
    </row>
    <row r="157" spans="2:8" ht="14.3">
      <c r="B157" s="12"/>
      <c r="C157" s="12"/>
      <c r="D157" s="13" t="s">
        <v>152</v>
      </c>
      <c r="E157" s="14"/>
      <c r="F157" s="14"/>
      <c r="G157" s="14">
        <f t="shared" si="2"/>
        <v>0</v>
      </c>
      <c r="H157" s="14"/>
    </row>
    <row r="158" spans="2:8" ht="14.3">
      <c r="B158" s="12"/>
      <c r="C158" s="12"/>
      <c r="D158" s="13" t="s">
        <v>153</v>
      </c>
      <c r="E158" s="14">
        <f>+E159</f>
        <v>0</v>
      </c>
      <c r="F158" s="14">
        <f>+F159</f>
        <v>0</v>
      </c>
      <c r="G158" s="14">
        <f t="shared" si="2"/>
        <v>0</v>
      </c>
      <c r="H158" s="14"/>
    </row>
    <row r="159" spans="2:8" ht="14.3">
      <c r="B159" s="12"/>
      <c r="C159" s="12"/>
      <c r="D159" s="13" t="s">
        <v>154</v>
      </c>
      <c r="E159" s="14"/>
      <c r="F159" s="14"/>
      <c r="G159" s="14">
        <f t="shared" si="2"/>
        <v>0</v>
      </c>
      <c r="H159" s="14"/>
    </row>
    <row r="160" spans="2:8" ht="14.3">
      <c r="B160" s="12"/>
      <c r="C160" s="12"/>
      <c r="D160" s="13" t="s">
        <v>155</v>
      </c>
      <c r="E160" s="14"/>
      <c r="F160" s="14"/>
      <c r="G160" s="14">
        <f t="shared" si="2"/>
        <v>0</v>
      </c>
      <c r="H160" s="14"/>
    </row>
    <row r="161" spans="2:8" ht="14.3">
      <c r="B161" s="12"/>
      <c r="C161" s="12"/>
      <c r="D161" s="13" t="s">
        <v>156</v>
      </c>
      <c r="E161" s="14"/>
      <c r="F161" s="14"/>
      <c r="G161" s="14">
        <f t="shared" si="2"/>
        <v>0</v>
      </c>
      <c r="H161" s="14"/>
    </row>
    <row r="162" spans="2:8" ht="14.3">
      <c r="B162" s="12"/>
      <c r="C162" s="12"/>
      <c r="D162" s="13" t="s">
        <v>157</v>
      </c>
      <c r="E162" s="14"/>
      <c r="F162" s="14"/>
      <c r="G162" s="14">
        <f t="shared" si="2"/>
        <v>0</v>
      </c>
      <c r="H162" s="14"/>
    </row>
    <row r="163" spans="2:8" ht="14.3">
      <c r="B163" s="12"/>
      <c r="C163" s="15"/>
      <c r="D163" s="16" t="s">
        <v>158</v>
      </c>
      <c r="E163" s="17">
        <f>+E81+E88+E120+E143+E148+E150+E152+E153+E156</f>
        <v>574000</v>
      </c>
      <c r="F163" s="17">
        <f>+F81+F88+F120+F143+F148+F150+F152+F153+F156</f>
        <v>467714</v>
      </c>
      <c r="G163" s="17">
        <f t="shared" si="2"/>
        <v>106286</v>
      </c>
      <c r="H163" s="17"/>
    </row>
    <row r="164" spans="2:8" ht="14.3">
      <c r="B164" s="15"/>
      <c r="C164" s="18" t="s">
        <v>159</v>
      </c>
      <c r="D164" s="19"/>
      <c r="E164" s="20">
        <f xml:space="preserve"> +E80 - E163</f>
        <v>756100</v>
      </c>
      <c r="F164" s="20">
        <f xml:space="preserve"> +F80 - F163</f>
        <v>895843</v>
      </c>
      <c r="G164" s="20">
        <f t="shared" si="2"/>
        <v>-139743</v>
      </c>
      <c r="H164" s="20"/>
    </row>
    <row r="165" spans="2:8" ht="14.3">
      <c r="B165" s="9" t="s">
        <v>160</v>
      </c>
      <c r="C165" s="9" t="s">
        <v>10</v>
      </c>
      <c r="D165" s="13" t="s">
        <v>161</v>
      </c>
      <c r="E165" s="14">
        <f>+E166+E167</f>
        <v>0</v>
      </c>
      <c r="F165" s="14">
        <f>+F166+F167</f>
        <v>0</v>
      </c>
      <c r="G165" s="14">
        <f t="shared" si="2"/>
        <v>0</v>
      </c>
      <c r="H165" s="14"/>
    </row>
    <row r="166" spans="2:8" ht="14.3">
      <c r="B166" s="12"/>
      <c r="C166" s="12"/>
      <c r="D166" s="13" t="s">
        <v>162</v>
      </c>
      <c r="E166" s="14"/>
      <c r="F166" s="14"/>
      <c r="G166" s="14">
        <f t="shared" si="2"/>
        <v>0</v>
      </c>
      <c r="H166" s="14"/>
    </row>
    <row r="167" spans="2:8" ht="14.3">
      <c r="B167" s="12"/>
      <c r="C167" s="12"/>
      <c r="D167" s="13" t="s">
        <v>163</v>
      </c>
      <c r="E167" s="14"/>
      <c r="F167" s="14"/>
      <c r="G167" s="14">
        <f t="shared" si="2"/>
        <v>0</v>
      </c>
      <c r="H167" s="14"/>
    </row>
    <row r="168" spans="2:8" ht="14.3">
      <c r="B168" s="12"/>
      <c r="C168" s="12"/>
      <c r="D168" s="13" t="s">
        <v>164</v>
      </c>
      <c r="E168" s="14">
        <f>+E169+E170</f>
        <v>0</v>
      </c>
      <c r="F168" s="14">
        <f>+F169+F170</f>
        <v>0</v>
      </c>
      <c r="G168" s="14">
        <f t="shared" si="2"/>
        <v>0</v>
      </c>
      <c r="H168" s="14"/>
    </row>
    <row r="169" spans="2:8" ht="14.3">
      <c r="B169" s="12"/>
      <c r="C169" s="12"/>
      <c r="D169" s="13" t="s">
        <v>165</v>
      </c>
      <c r="E169" s="14"/>
      <c r="F169" s="14"/>
      <c r="G169" s="14">
        <f t="shared" si="2"/>
        <v>0</v>
      </c>
      <c r="H169" s="14"/>
    </row>
    <row r="170" spans="2:8" ht="14.3">
      <c r="B170" s="12"/>
      <c r="C170" s="12"/>
      <c r="D170" s="13" t="s">
        <v>166</v>
      </c>
      <c r="E170" s="14"/>
      <c r="F170" s="14"/>
      <c r="G170" s="14">
        <f t="shared" si="2"/>
        <v>0</v>
      </c>
      <c r="H170" s="14"/>
    </row>
    <row r="171" spans="2:8" ht="14.3">
      <c r="B171" s="12"/>
      <c r="C171" s="12"/>
      <c r="D171" s="13" t="s">
        <v>167</v>
      </c>
      <c r="E171" s="14">
        <f>+E172</f>
        <v>0</v>
      </c>
      <c r="F171" s="14">
        <f>+F172</f>
        <v>0</v>
      </c>
      <c r="G171" s="14">
        <f t="shared" si="2"/>
        <v>0</v>
      </c>
      <c r="H171" s="14"/>
    </row>
    <row r="172" spans="2:8" ht="14.3">
      <c r="B172" s="12"/>
      <c r="C172" s="12"/>
      <c r="D172" s="13" t="s">
        <v>168</v>
      </c>
      <c r="E172" s="14"/>
      <c r="F172" s="14"/>
      <c r="G172" s="14">
        <f t="shared" si="2"/>
        <v>0</v>
      </c>
      <c r="H172" s="14"/>
    </row>
    <row r="173" spans="2:8" ht="14.3">
      <c r="B173" s="12"/>
      <c r="C173" s="12"/>
      <c r="D173" s="13" t="s">
        <v>169</v>
      </c>
      <c r="E173" s="14"/>
      <c r="F173" s="14"/>
      <c r="G173" s="14">
        <f t="shared" si="2"/>
        <v>0</v>
      </c>
      <c r="H173" s="14"/>
    </row>
    <row r="174" spans="2:8" ht="14.3">
      <c r="B174" s="12"/>
      <c r="C174" s="12"/>
      <c r="D174" s="13" t="s">
        <v>170</v>
      </c>
      <c r="E174" s="14">
        <f>+E175+E176+E177+E178+E179+E180+E181+E182</f>
        <v>0</v>
      </c>
      <c r="F174" s="14">
        <f>+F175+F176+F177+F178+F179+F180+F181+F182</f>
        <v>0</v>
      </c>
      <c r="G174" s="14">
        <f t="shared" si="2"/>
        <v>0</v>
      </c>
      <c r="H174" s="14"/>
    </row>
    <row r="175" spans="2:8" ht="14.3">
      <c r="B175" s="12"/>
      <c r="C175" s="12"/>
      <c r="D175" s="13" t="s">
        <v>171</v>
      </c>
      <c r="E175" s="14"/>
      <c r="F175" s="14"/>
      <c r="G175" s="14">
        <f t="shared" si="2"/>
        <v>0</v>
      </c>
      <c r="H175" s="14"/>
    </row>
    <row r="176" spans="2:8" ht="14.3">
      <c r="B176" s="12"/>
      <c r="C176" s="12"/>
      <c r="D176" s="13" t="s">
        <v>172</v>
      </c>
      <c r="E176" s="14"/>
      <c r="F176" s="14"/>
      <c r="G176" s="14">
        <f t="shared" si="2"/>
        <v>0</v>
      </c>
      <c r="H176" s="14"/>
    </row>
    <row r="177" spans="2:8" ht="14.3">
      <c r="B177" s="12"/>
      <c r="C177" s="12"/>
      <c r="D177" s="13" t="s">
        <v>173</v>
      </c>
      <c r="E177" s="14"/>
      <c r="F177" s="14"/>
      <c r="G177" s="14">
        <f t="shared" si="2"/>
        <v>0</v>
      </c>
      <c r="H177" s="14"/>
    </row>
    <row r="178" spans="2:8" ht="14.3">
      <c r="B178" s="12"/>
      <c r="C178" s="12"/>
      <c r="D178" s="13" t="s">
        <v>174</v>
      </c>
      <c r="E178" s="14"/>
      <c r="F178" s="14"/>
      <c r="G178" s="14">
        <f t="shared" si="2"/>
        <v>0</v>
      </c>
      <c r="H178" s="14"/>
    </row>
    <row r="179" spans="2:8" ht="14.3">
      <c r="B179" s="12"/>
      <c r="C179" s="12"/>
      <c r="D179" s="13" t="s">
        <v>175</v>
      </c>
      <c r="E179" s="14"/>
      <c r="F179" s="14"/>
      <c r="G179" s="14">
        <f t="shared" si="2"/>
        <v>0</v>
      </c>
      <c r="H179" s="14"/>
    </row>
    <row r="180" spans="2:8" ht="14.3">
      <c r="B180" s="12"/>
      <c r="C180" s="12"/>
      <c r="D180" s="13" t="s">
        <v>176</v>
      </c>
      <c r="E180" s="14"/>
      <c r="F180" s="14"/>
      <c r="G180" s="14">
        <f t="shared" si="2"/>
        <v>0</v>
      </c>
      <c r="H180" s="14"/>
    </row>
    <row r="181" spans="2:8" ht="14.3">
      <c r="B181" s="12"/>
      <c r="C181" s="12"/>
      <c r="D181" s="13" t="s">
        <v>177</v>
      </c>
      <c r="E181" s="14"/>
      <c r="F181" s="14"/>
      <c r="G181" s="14">
        <f t="shared" si="2"/>
        <v>0</v>
      </c>
      <c r="H181" s="14"/>
    </row>
    <row r="182" spans="2:8" ht="14.3">
      <c r="B182" s="12"/>
      <c r="C182" s="12"/>
      <c r="D182" s="13" t="s">
        <v>178</v>
      </c>
      <c r="E182" s="14"/>
      <c r="F182" s="14"/>
      <c r="G182" s="14">
        <f t="shared" si="2"/>
        <v>0</v>
      </c>
      <c r="H182" s="14"/>
    </row>
    <row r="183" spans="2:8" ht="14.3">
      <c r="B183" s="12"/>
      <c r="C183" s="12"/>
      <c r="D183" s="13" t="s">
        <v>179</v>
      </c>
      <c r="E183" s="14"/>
      <c r="F183" s="14"/>
      <c r="G183" s="14">
        <f t="shared" si="2"/>
        <v>0</v>
      </c>
      <c r="H183" s="14"/>
    </row>
    <row r="184" spans="2:8" ht="14.3">
      <c r="B184" s="12"/>
      <c r="C184" s="15"/>
      <c r="D184" s="16" t="s">
        <v>180</v>
      </c>
      <c r="E184" s="17">
        <f>+E165+E168+E171+E173+E174+E183</f>
        <v>0</v>
      </c>
      <c r="F184" s="17">
        <f>+F165+F168+F171+F173+F174+F183</f>
        <v>0</v>
      </c>
      <c r="G184" s="17">
        <f t="shared" si="2"/>
        <v>0</v>
      </c>
      <c r="H184" s="17"/>
    </row>
    <row r="185" spans="2:8" ht="14.3">
      <c r="B185" s="12"/>
      <c r="C185" s="9" t="s">
        <v>81</v>
      </c>
      <c r="D185" s="13" t="s">
        <v>181</v>
      </c>
      <c r="E185" s="14">
        <f>+E186</f>
        <v>0</v>
      </c>
      <c r="F185" s="14">
        <f>+F186</f>
        <v>0</v>
      </c>
      <c r="G185" s="14">
        <f t="shared" si="2"/>
        <v>0</v>
      </c>
      <c r="H185" s="14"/>
    </row>
    <row r="186" spans="2:8" ht="14.3">
      <c r="B186" s="12"/>
      <c r="C186" s="12"/>
      <c r="D186" s="13" t="s">
        <v>182</v>
      </c>
      <c r="E186" s="14"/>
      <c r="F186" s="14"/>
      <c r="G186" s="14">
        <f t="shared" si="2"/>
        <v>0</v>
      </c>
      <c r="H186" s="14"/>
    </row>
    <row r="187" spans="2:8" ht="14.3">
      <c r="B187" s="12"/>
      <c r="C187" s="12"/>
      <c r="D187" s="13" t="s">
        <v>183</v>
      </c>
      <c r="E187" s="14"/>
      <c r="F187" s="14"/>
      <c r="G187" s="14">
        <f t="shared" si="2"/>
        <v>0</v>
      </c>
      <c r="H187" s="14"/>
    </row>
    <row r="188" spans="2:8" ht="14.3">
      <c r="B188" s="12"/>
      <c r="C188" s="12"/>
      <c r="D188" s="13" t="s">
        <v>184</v>
      </c>
      <c r="E188" s="14">
        <f>+E189+E190+E191+E192+E193+E194+E195+E196+E197</f>
        <v>0</v>
      </c>
      <c r="F188" s="14">
        <f>+F189+F190+F191+F192+F193+F194+F195+F196+F197</f>
        <v>0</v>
      </c>
      <c r="G188" s="14">
        <f t="shared" si="2"/>
        <v>0</v>
      </c>
      <c r="H188" s="14"/>
    </row>
    <row r="189" spans="2:8" ht="14.3">
      <c r="B189" s="12"/>
      <c r="C189" s="12"/>
      <c r="D189" s="13" t="s">
        <v>185</v>
      </c>
      <c r="E189" s="14"/>
      <c r="F189" s="14"/>
      <c r="G189" s="14">
        <f t="shared" si="2"/>
        <v>0</v>
      </c>
      <c r="H189" s="14"/>
    </row>
    <row r="190" spans="2:8" ht="14.3">
      <c r="B190" s="12"/>
      <c r="C190" s="12"/>
      <c r="D190" s="13" t="s">
        <v>186</v>
      </c>
      <c r="E190" s="14"/>
      <c r="F190" s="14"/>
      <c r="G190" s="14">
        <f t="shared" si="2"/>
        <v>0</v>
      </c>
      <c r="H190" s="14"/>
    </row>
    <row r="191" spans="2:8" ht="14.3">
      <c r="B191" s="12"/>
      <c r="C191" s="12"/>
      <c r="D191" s="13" t="s">
        <v>187</v>
      </c>
      <c r="E191" s="14"/>
      <c r="F191" s="14"/>
      <c r="G191" s="14">
        <f t="shared" si="2"/>
        <v>0</v>
      </c>
      <c r="H191" s="14"/>
    </row>
    <row r="192" spans="2:8" ht="14.3">
      <c r="B192" s="12"/>
      <c r="C192" s="12"/>
      <c r="D192" s="13" t="s">
        <v>188</v>
      </c>
      <c r="E192" s="14"/>
      <c r="F192" s="14"/>
      <c r="G192" s="14">
        <f t="shared" si="2"/>
        <v>0</v>
      </c>
      <c r="H192" s="14"/>
    </row>
    <row r="193" spans="2:8" ht="14.3">
      <c r="B193" s="12"/>
      <c r="C193" s="12"/>
      <c r="D193" s="13" t="s">
        <v>189</v>
      </c>
      <c r="E193" s="14"/>
      <c r="F193" s="14"/>
      <c r="G193" s="14">
        <f t="shared" si="2"/>
        <v>0</v>
      </c>
      <c r="H193" s="14"/>
    </row>
    <row r="194" spans="2:8" ht="14.3">
      <c r="B194" s="12"/>
      <c r="C194" s="12"/>
      <c r="D194" s="13" t="s">
        <v>190</v>
      </c>
      <c r="E194" s="14"/>
      <c r="F194" s="14"/>
      <c r="G194" s="14">
        <f t="shared" si="2"/>
        <v>0</v>
      </c>
      <c r="H194" s="14"/>
    </row>
    <row r="195" spans="2:8" ht="14.3">
      <c r="B195" s="12"/>
      <c r="C195" s="12"/>
      <c r="D195" s="13" t="s">
        <v>191</v>
      </c>
      <c r="E195" s="14"/>
      <c r="F195" s="14"/>
      <c r="G195" s="14">
        <f t="shared" si="2"/>
        <v>0</v>
      </c>
      <c r="H195" s="14"/>
    </row>
    <row r="196" spans="2:8" ht="14.3">
      <c r="B196" s="12"/>
      <c r="C196" s="12"/>
      <c r="D196" s="13" t="s">
        <v>192</v>
      </c>
      <c r="E196" s="14"/>
      <c r="F196" s="14"/>
      <c r="G196" s="14">
        <f t="shared" si="2"/>
        <v>0</v>
      </c>
      <c r="H196" s="14"/>
    </row>
    <row r="197" spans="2:8" ht="14.3">
      <c r="B197" s="12"/>
      <c r="C197" s="12"/>
      <c r="D197" s="13" t="s">
        <v>193</v>
      </c>
      <c r="E197" s="14"/>
      <c r="F197" s="14"/>
      <c r="G197" s="14">
        <f t="shared" si="2"/>
        <v>0</v>
      </c>
      <c r="H197" s="14"/>
    </row>
    <row r="198" spans="2:8" ht="14.3">
      <c r="B198" s="12"/>
      <c r="C198" s="12"/>
      <c r="D198" s="13" t="s">
        <v>194</v>
      </c>
      <c r="E198" s="14">
        <f>+E199</f>
        <v>0</v>
      </c>
      <c r="F198" s="14">
        <f>+F199</f>
        <v>0</v>
      </c>
      <c r="G198" s="14">
        <f t="shared" si="2"/>
        <v>0</v>
      </c>
      <c r="H198" s="14"/>
    </row>
    <row r="199" spans="2:8" ht="14.3">
      <c r="B199" s="12"/>
      <c r="C199" s="12"/>
      <c r="D199" s="13" t="s">
        <v>195</v>
      </c>
      <c r="E199" s="14"/>
      <c r="F199" s="14"/>
      <c r="G199" s="14">
        <f t="shared" ref="G199:G254" si="3">E199-F199</f>
        <v>0</v>
      </c>
      <c r="H199" s="14"/>
    </row>
    <row r="200" spans="2:8" ht="14.3">
      <c r="B200" s="12"/>
      <c r="C200" s="12"/>
      <c r="D200" s="13" t="s">
        <v>196</v>
      </c>
      <c r="E200" s="14"/>
      <c r="F200" s="14"/>
      <c r="G200" s="14">
        <f t="shared" si="3"/>
        <v>0</v>
      </c>
      <c r="H200" s="14"/>
    </row>
    <row r="201" spans="2:8" ht="14.3">
      <c r="B201" s="12"/>
      <c r="C201" s="15"/>
      <c r="D201" s="16" t="s">
        <v>197</v>
      </c>
      <c r="E201" s="17">
        <f>+E185+E187+E188+E198+E200</f>
        <v>0</v>
      </c>
      <c r="F201" s="17">
        <f>+F185+F187+F188+F198+F200</f>
        <v>0</v>
      </c>
      <c r="G201" s="17">
        <f t="shared" si="3"/>
        <v>0</v>
      </c>
      <c r="H201" s="17"/>
    </row>
    <row r="202" spans="2:8" ht="14.3">
      <c r="B202" s="15"/>
      <c r="C202" s="21" t="s">
        <v>198</v>
      </c>
      <c r="D202" s="19"/>
      <c r="E202" s="20">
        <f xml:space="preserve"> +E184 - E201</f>
        <v>0</v>
      </c>
      <c r="F202" s="20">
        <f xml:space="preserve"> +F184 - F201</f>
        <v>0</v>
      </c>
      <c r="G202" s="20">
        <f t="shared" si="3"/>
        <v>0</v>
      </c>
      <c r="H202" s="20"/>
    </row>
    <row r="203" spans="2:8" ht="14.3">
      <c r="B203" s="9" t="s">
        <v>199</v>
      </c>
      <c r="C203" s="9" t="s">
        <v>10</v>
      </c>
      <c r="D203" s="13" t="s">
        <v>200</v>
      </c>
      <c r="E203" s="14"/>
      <c r="F203" s="14"/>
      <c r="G203" s="14">
        <f t="shared" si="3"/>
        <v>0</v>
      </c>
      <c r="H203" s="14"/>
    </row>
    <row r="204" spans="2:8" ht="14.3">
      <c r="B204" s="12"/>
      <c r="C204" s="12"/>
      <c r="D204" s="13" t="s">
        <v>201</v>
      </c>
      <c r="E204" s="14"/>
      <c r="F204" s="14"/>
      <c r="G204" s="14">
        <f t="shared" si="3"/>
        <v>0</v>
      </c>
      <c r="H204" s="14"/>
    </row>
    <row r="205" spans="2:8" ht="14.3">
      <c r="B205" s="12"/>
      <c r="C205" s="12"/>
      <c r="D205" s="13" t="s">
        <v>202</v>
      </c>
      <c r="E205" s="14"/>
      <c r="F205" s="14"/>
      <c r="G205" s="14">
        <f t="shared" si="3"/>
        <v>0</v>
      </c>
      <c r="H205" s="14"/>
    </row>
    <row r="206" spans="2:8" ht="14.3">
      <c r="B206" s="12"/>
      <c r="C206" s="12"/>
      <c r="D206" s="13" t="s">
        <v>203</v>
      </c>
      <c r="E206" s="14"/>
      <c r="F206" s="14"/>
      <c r="G206" s="14">
        <f t="shared" si="3"/>
        <v>0</v>
      </c>
      <c r="H206" s="14"/>
    </row>
    <row r="207" spans="2:8" ht="14.3">
      <c r="B207" s="12"/>
      <c r="C207" s="12"/>
      <c r="D207" s="13" t="s">
        <v>204</v>
      </c>
      <c r="E207" s="14"/>
      <c r="F207" s="14"/>
      <c r="G207" s="14">
        <f t="shared" si="3"/>
        <v>0</v>
      </c>
      <c r="H207" s="14"/>
    </row>
    <row r="208" spans="2:8" ht="14.3">
      <c r="B208" s="12"/>
      <c r="C208" s="12"/>
      <c r="D208" s="13" t="s">
        <v>205</v>
      </c>
      <c r="E208" s="14"/>
      <c r="F208" s="14"/>
      <c r="G208" s="14">
        <f t="shared" si="3"/>
        <v>0</v>
      </c>
      <c r="H208" s="14"/>
    </row>
    <row r="209" spans="2:8" ht="14.3">
      <c r="B209" s="12"/>
      <c r="C209" s="12"/>
      <c r="D209" s="13" t="s">
        <v>206</v>
      </c>
      <c r="E209" s="14">
        <f>+E210</f>
        <v>0</v>
      </c>
      <c r="F209" s="14">
        <f>+F210</f>
        <v>0</v>
      </c>
      <c r="G209" s="14">
        <f t="shared" si="3"/>
        <v>0</v>
      </c>
      <c r="H209" s="14"/>
    </row>
    <row r="210" spans="2:8" ht="14.3">
      <c r="B210" s="12"/>
      <c r="C210" s="12"/>
      <c r="D210" s="13" t="s">
        <v>207</v>
      </c>
      <c r="E210" s="14"/>
      <c r="F210" s="14"/>
      <c r="G210" s="14">
        <f t="shared" si="3"/>
        <v>0</v>
      </c>
      <c r="H210" s="14"/>
    </row>
    <row r="211" spans="2:8" ht="14.3">
      <c r="B211" s="12"/>
      <c r="C211" s="12"/>
      <c r="D211" s="13" t="s">
        <v>208</v>
      </c>
      <c r="E211" s="14">
        <f>+E212+E213+E214+E215+E216+E217+E218+E219</f>
        <v>0</v>
      </c>
      <c r="F211" s="14">
        <f>+F212+F213+F214+F215+F216+F217+F218+F219</f>
        <v>0</v>
      </c>
      <c r="G211" s="14">
        <f t="shared" si="3"/>
        <v>0</v>
      </c>
      <c r="H211" s="14"/>
    </row>
    <row r="212" spans="2:8" ht="14.3">
      <c r="B212" s="12"/>
      <c r="C212" s="12"/>
      <c r="D212" s="13" t="s">
        <v>209</v>
      </c>
      <c r="E212" s="14"/>
      <c r="F212" s="14"/>
      <c r="G212" s="14">
        <f t="shared" si="3"/>
        <v>0</v>
      </c>
      <c r="H212" s="14"/>
    </row>
    <row r="213" spans="2:8" ht="14.3">
      <c r="B213" s="12"/>
      <c r="C213" s="12"/>
      <c r="D213" s="13" t="s">
        <v>210</v>
      </c>
      <c r="E213" s="14"/>
      <c r="F213" s="14"/>
      <c r="G213" s="14">
        <f t="shared" si="3"/>
        <v>0</v>
      </c>
      <c r="H213" s="14"/>
    </row>
    <row r="214" spans="2:8" ht="14.3">
      <c r="B214" s="12"/>
      <c r="C214" s="12"/>
      <c r="D214" s="13" t="s">
        <v>211</v>
      </c>
      <c r="E214" s="14"/>
      <c r="F214" s="14"/>
      <c r="G214" s="14">
        <f t="shared" si="3"/>
        <v>0</v>
      </c>
      <c r="H214" s="14"/>
    </row>
    <row r="215" spans="2:8" ht="14.3">
      <c r="B215" s="12"/>
      <c r="C215" s="12"/>
      <c r="D215" s="13" t="s">
        <v>212</v>
      </c>
      <c r="E215" s="14"/>
      <c r="F215" s="14"/>
      <c r="G215" s="14">
        <f t="shared" si="3"/>
        <v>0</v>
      </c>
      <c r="H215" s="14"/>
    </row>
    <row r="216" spans="2:8" ht="14.3">
      <c r="B216" s="12"/>
      <c r="C216" s="12"/>
      <c r="D216" s="13" t="s">
        <v>213</v>
      </c>
      <c r="E216" s="14"/>
      <c r="F216" s="14"/>
      <c r="G216" s="14">
        <f t="shared" si="3"/>
        <v>0</v>
      </c>
      <c r="H216" s="14"/>
    </row>
    <row r="217" spans="2:8" ht="14.3">
      <c r="B217" s="12"/>
      <c r="C217" s="12"/>
      <c r="D217" s="13" t="s">
        <v>214</v>
      </c>
      <c r="E217" s="14"/>
      <c r="F217" s="14"/>
      <c r="G217" s="14">
        <f t="shared" si="3"/>
        <v>0</v>
      </c>
      <c r="H217" s="14"/>
    </row>
    <row r="218" spans="2:8" ht="14.3">
      <c r="B218" s="12"/>
      <c r="C218" s="12"/>
      <c r="D218" s="13" t="s">
        <v>215</v>
      </c>
      <c r="E218" s="14"/>
      <c r="F218" s="14"/>
      <c r="G218" s="14">
        <f t="shared" si="3"/>
        <v>0</v>
      </c>
      <c r="H218" s="14"/>
    </row>
    <row r="219" spans="2:8" ht="14.3">
      <c r="B219" s="12"/>
      <c r="C219" s="12"/>
      <c r="D219" s="13" t="s">
        <v>216</v>
      </c>
      <c r="E219" s="14"/>
      <c r="F219" s="14"/>
      <c r="G219" s="14">
        <f t="shared" si="3"/>
        <v>0</v>
      </c>
      <c r="H219" s="14"/>
    </row>
    <row r="220" spans="2:8" ht="14.3">
      <c r="B220" s="12"/>
      <c r="C220" s="12"/>
      <c r="D220" s="13" t="s">
        <v>217</v>
      </c>
      <c r="E220" s="14"/>
      <c r="F220" s="14"/>
      <c r="G220" s="14">
        <f t="shared" si="3"/>
        <v>0</v>
      </c>
      <c r="H220" s="14"/>
    </row>
    <row r="221" spans="2:8" ht="14.3">
      <c r="B221" s="12"/>
      <c r="C221" s="12"/>
      <c r="D221" s="13" t="s">
        <v>218</v>
      </c>
      <c r="E221" s="14"/>
      <c r="F221" s="14"/>
      <c r="G221" s="14">
        <f t="shared" si="3"/>
        <v>0</v>
      </c>
      <c r="H221" s="14"/>
    </row>
    <row r="222" spans="2:8" ht="14.3">
      <c r="B222" s="12"/>
      <c r="C222" s="12"/>
      <c r="D222" s="13" t="s">
        <v>219</v>
      </c>
      <c r="E222" s="14"/>
      <c r="F222" s="14"/>
      <c r="G222" s="14">
        <f t="shared" si="3"/>
        <v>0</v>
      </c>
      <c r="H222" s="14"/>
    </row>
    <row r="223" spans="2:8" ht="14.3">
      <c r="B223" s="12"/>
      <c r="C223" s="12"/>
      <c r="D223" s="13" t="s">
        <v>220</v>
      </c>
      <c r="E223" s="14"/>
      <c r="F223" s="14"/>
      <c r="G223" s="14">
        <f t="shared" si="3"/>
        <v>0</v>
      </c>
      <c r="H223" s="14"/>
    </row>
    <row r="224" spans="2:8" ht="14.3">
      <c r="B224" s="12"/>
      <c r="C224" s="12"/>
      <c r="D224" s="13" t="s">
        <v>221</v>
      </c>
      <c r="E224" s="14">
        <f>+E225</f>
        <v>0</v>
      </c>
      <c r="F224" s="14">
        <f>+F225</f>
        <v>0</v>
      </c>
      <c r="G224" s="14">
        <f t="shared" si="3"/>
        <v>0</v>
      </c>
      <c r="H224" s="14"/>
    </row>
    <row r="225" spans="2:8" ht="14.3">
      <c r="B225" s="12"/>
      <c r="C225" s="12"/>
      <c r="D225" s="13" t="s">
        <v>222</v>
      </c>
      <c r="E225" s="14"/>
      <c r="F225" s="14"/>
      <c r="G225" s="14">
        <f t="shared" si="3"/>
        <v>0</v>
      </c>
      <c r="H225" s="14"/>
    </row>
    <row r="226" spans="2:8" ht="14.3">
      <c r="B226" s="12"/>
      <c r="C226" s="12"/>
      <c r="D226" s="13" t="s">
        <v>223</v>
      </c>
      <c r="E226" s="14">
        <f>+E227</f>
        <v>0</v>
      </c>
      <c r="F226" s="14">
        <f>+F227</f>
        <v>0</v>
      </c>
      <c r="G226" s="14">
        <f t="shared" si="3"/>
        <v>0</v>
      </c>
      <c r="H226" s="14"/>
    </row>
    <row r="227" spans="2:8" ht="14.3">
      <c r="B227" s="12"/>
      <c r="C227" s="12"/>
      <c r="D227" s="13" t="s">
        <v>224</v>
      </c>
      <c r="E227" s="14"/>
      <c r="F227" s="14"/>
      <c r="G227" s="14">
        <f t="shared" si="3"/>
        <v>0</v>
      </c>
      <c r="H227" s="14"/>
    </row>
    <row r="228" spans="2:8" ht="14.3">
      <c r="B228" s="12"/>
      <c r="C228" s="12"/>
      <c r="D228" s="13" t="s">
        <v>225</v>
      </c>
      <c r="E228" s="14">
        <f>+E229</f>
        <v>0</v>
      </c>
      <c r="F228" s="14">
        <f>+F229</f>
        <v>0</v>
      </c>
      <c r="G228" s="14">
        <f t="shared" si="3"/>
        <v>0</v>
      </c>
      <c r="H228" s="14"/>
    </row>
    <row r="229" spans="2:8" ht="14.3">
      <c r="B229" s="12"/>
      <c r="C229" s="12"/>
      <c r="D229" s="13" t="s">
        <v>226</v>
      </c>
      <c r="E229" s="14"/>
      <c r="F229" s="14"/>
      <c r="G229" s="14">
        <f t="shared" si="3"/>
        <v>0</v>
      </c>
      <c r="H229" s="14"/>
    </row>
    <row r="230" spans="2:8" ht="14.3">
      <c r="B230" s="12"/>
      <c r="C230" s="15"/>
      <c r="D230" s="16" t="s">
        <v>227</v>
      </c>
      <c r="E230" s="17">
        <f>+E203+E204+E205+E206+E207+E208+E209+E211+E220+E221+E222+E223+E224+E226+E228</f>
        <v>0</v>
      </c>
      <c r="F230" s="17">
        <f>+F203+F204+F205+F206+F207+F208+F209+F211+F220+F221+F222+F223+F224+F226+F228</f>
        <v>0</v>
      </c>
      <c r="G230" s="17">
        <f t="shared" si="3"/>
        <v>0</v>
      </c>
      <c r="H230" s="17"/>
    </row>
    <row r="231" spans="2:8" ht="14.3">
      <c r="B231" s="12"/>
      <c r="C231" s="9" t="s">
        <v>81</v>
      </c>
      <c r="D231" s="13" t="s">
        <v>228</v>
      </c>
      <c r="E231" s="14"/>
      <c r="F231" s="14"/>
      <c r="G231" s="14">
        <f t="shared" si="3"/>
        <v>0</v>
      </c>
      <c r="H231" s="14"/>
    </row>
    <row r="232" spans="2:8" ht="14.3">
      <c r="B232" s="12"/>
      <c r="C232" s="12"/>
      <c r="D232" s="13" t="s">
        <v>229</v>
      </c>
      <c r="E232" s="14"/>
      <c r="F232" s="14"/>
      <c r="G232" s="14">
        <f t="shared" si="3"/>
        <v>0</v>
      </c>
      <c r="H232" s="14"/>
    </row>
    <row r="233" spans="2:8" ht="14.3">
      <c r="B233" s="12"/>
      <c r="C233" s="12"/>
      <c r="D233" s="13" t="s">
        <v>230</v>
      </c>
      <c r="E233" s="14"/>
      <c r="F233" s="14"/>
      <c r="G233" s="14">
        <f t="shared" si="3"/>
        <v>0</v>
      </c>
      <c r="H233" s="14"/>
    </row>
    <row r="234" spans="2:8" ht="14.3">
      <c r="B234" s="12"/>
      <c r="C234" s="12"/>
      <c r="D234" s="13" t="s">
        <v>231</v>
      </c>
      <c r="E234" s="14">
        <f>+E235+E236+E237+E238+E239+E240+E241+E242</f>
        <v>0</v>
      </c>
      <c r="F234" s="14">
        <f>+F235+F236+F237+F238+F239+F240+F241+F242</f>
        <v>0</v>
      </c>
      <c r="G234" s="14">
        <f t="shared" si="3"/>
        <v>0</v>
      </c>
      <c r="H234" s="14"/>
    </row>
    <row r="235" spans="2:8" ht="14.3">
      <c r="B235" s="12"/>
      <c r="C235" s="12"/>
      <c r="D235" s="13" t="s">
        <v>232</v>
      </c>
      <c r="E235" s="14"/>
      <c r="F235" s="14"/>
      <c r="G235" s="14">
        <f t="shared" si="3"/>
        <v>0</v>
      </c>
      <c r="H235" s="14"/>
    </row>
    <row r="236" spans="2:8" ht="14.3">
      <c r="B236" s="12"/>
      <c r="C236" s="12"/>
      <c r="D236" s="13" t="s">
        <v>233</v>
      </c>
      <c r="E236" s="14"/>
      <c r="F236" s="14"/>
      <c r="G236" s="14">
        <f t="shared" si="3"/>
        <v>0</v>
      </c>
      <c r="H236" s="14"/>
    </row>
    <row r="237" spans="2:8" ht="14.3">
      <c r="B237" s="12"/>
      <c r="C237" s="12"/>
      <c r="D237" s="13" t="s">
        <v>234</v>
      </c>
      <c r="E237" s="14"/>
      <c r="F237" s="14"/>
      <c r="G237" s="14">
        <f t="shared" si="3"/>
        <v>0</v>
      </c>
      <c r="H237" s="14"/>
    </row>
    <row r="238" spans="2:8" ht="14.3">
      <c r="B238" s="12"/>
      <c r="C238" s="12"/>
      <c r="D238" s="13" t="s">
        <v>235</v>
      </c>
      <c r="E238" s="14"/>
      <c r="F238" s="14"/>
      <c r="G238" s="14">
        <f t="shared" si="3"/>
        <v>0</v>
      </c>
      <c r="H238" s="14"/>
    </row>
    <row r="239" spans="2:8" ht="14.3">
      <c r="B239" s="12"/>
      <c r="C239" s="12"/>
      <c r="D239" s="13" t="s">
        <v>236</v>
      </c>
      <c r="E239" s="14"/>
      <c r="F239" s="14"/>
      <c r="G239" s="14">
        <f t="shared" si="3"/>
        <v>0</v>
      </c>
      <c r="H239" s="14"/>
    </row>
    <row r="240" spans="2:8" ht="14.3">
      <c r="B240" s="12"/>
      <c r="C240" s="12"/>
      <c r="D240" s="13" t="s">
        <v>237</v>
      </c>
      <c r="E240" s="14"/>
      <c r="F240" s="14"/>
      <c r="G240" s="14">
        <f t="shared" si="3"/>
        <v>0</v>
      </c>
      <c r="H240" s="14"/>
    </row>
    <row r="241" spans="2:8" ht="14.3">
      <c r="B241" s="12"/>
      <c r="C241" s="12"/>
      <c r="D241" s="13" t="s">
        <v>238</v>
      </c>
      <c r="E241" s="14"/>
      <c r="F241" s="14"/>
      <c r="G241" s="14">
        <f t="shared" si="3"/>
        <v>0</v>
      </c>
      <c r="H241" s="14"/>
    </row>
    <row r="242" spans="2:8" ht="14.3">
      <c r="B242" s="12"/>
      <c r="C242" s="12"/>
      <c r="D242" s="13" t="s">
        <v>239</v>
      </c>
      <c r="E242" s="14"/>
      <c r="F242" s="14"/>
      <c r="G242" s="14">
        <f t="shared" si="3"/>
        <v>0</v>
      </c>
      <c r="H242" s="14"/>
    </row>
    <row r="243" spans="2:8" ht="14.3">
      <c r="B243" s="12"/>
      <c r="C243" s="12"/>
      <c r="D243" s="22" t="s">
        <v>240</v>
      </c>
      <c r="E243" s="23">
        <f>+E244</f>
        <v>0</v>
      </c>
      <c r="F243" s="23">
        <f>+F244</f>
        <v>0</v>
      </c>
      <c r="G243" s="23">
        <f t="shared" si="3"/>
        <v>0</v>
      </c>
      <c r="H243" s="23"/>
    </row>
    <row r="244" spans="2:8" ht="14.3">
      <c r="B244" s="12"/>
      <c r="C244" s="12"/>
      <c r="D244" s="22" t="s">
        <v>241</v>
      </c>
      <c r="E244" s="23"/>
      <c r="F244" s="23"/>
      <c r="G244" s="23">
        <f t="shared" si="3"/>
        <v>0</v>
      </c>
      <c r="H244" s="23"/>
    </row>
    <row r="245" spans="2:8" ht="14.3">
      <c r="B245" s="12"/>
      <c r="C245" s="12"/>
      <c r="D245" s="22" t="s">
        <v>242</v>
      </c>
      <c r="E245" s="23">
        <f>+E246</f>
        <v>0</v>
      </c>
      <c r="F245" s="23">
        <f>+F246</f>
        <v>0</v>
      </c>
      <c r="G245" s="23">
        <f t="shared" si="3"/>
        <v>0</v>
      </c>
      <c r="H245" s="23"/>
    </row>
    <row r="246" spans="2:8" ht="14.3">
      <c r="B246" s="12"/>
      <c r="C246" s="12"/>
      <c r="D246" s="22" t="s">
        <v>243</v>
      </c>
      <c r="E246" s="23"/>
      <c r="F246" s="23"/>
      <c r="G246" s="23">
        <f t="shared" si="3"/>
        <v>0</v>
      </c>
      <c r="H246" s="23"/>
    </row>
    <row r="247" spans="2:8" ht="14.3">
      <c r="B247" s="12"/>
      <c r="C247" s="12"/>
      <c r="D247" s="22" t="s">
        <v>244</v>
      </c>
      <c r="E247" s="23">
        <f>+E248+E249+E250+E251+E252</f>
        <v>0</v>
      </c>
      <c r="F247" s="23">
        <f>+F248+F249+F250+F251+F252</f>
        <v>0</v>
      </c>
      <c r="G247" s="23">
        <f t="shared" si="3"/>
        <v>0</v>
      </c>
      <c r="H247" s="23"/>
    </row>
    <row r="248" spans="2:8" ht="14.3">
      <c r="B248" s="12"/>
      <c r="C248" s="12"/>
      <c r="D248" s="22" t="s">
        <v>245</v>
      </c>
      <c r="E248" s="23"/>
      <c r="F248" s="23"/>
      <c r="G248" s="23">
        <f t="shared" si="3"/>
        <v>0</v>
      </c>
      <c r="H248" s="23"/>
    </row>
    <row r="249" spans="2:8" ht="14.3">
      <c r="B249" s="12"/>
      <c r="C249" s="12"/>
      <c r="D249" s="22" t="s">
        <v>246</v>
      </c>
      <c r="E249" s="23"/>
      <c r="F249" s="23"/>
      <c r="G249" s="23">
        <f t="shared" si="3"/>
        <v>0</v>
      </c>
      <c r="H249" s="23"/>
    </row>
    <row r="250" spans="2:8" ht="14.3">
      <c r="B250" s="12"/>
      <c r="C250" s="12"/>
      <c r="D250" s="22" t="s">
        <v>247</v>
      </c>
      <c r="E250" s="23"/>
      <c r="F250" s="23"/>
      <c r="G250" s="23">
        <f t="shared" si="3"/>
        <v>0</v>
      </c>
      <c r="H250" s="23"/>
    </row>
    <row r="251" spans="2:8" ht="14.3">
      <c r="B251" s="12"/>
      <c r="C251" s="12"/>
      <c r="D251" s="22" t="s">
        <v>248</v>
      </c>
      <c r="E251" s="23"/>
      <c r="F251" s="23"/>
      <c r="G251" s="23">
        <f t="shared" si="3"/>
        <v>0</v>
      </c>
      <c r="H251" s="23"/>
    </row>
    <row r="252" spans="2:8" ht="14.3">
      <c r="B252" s="12"/>
      <c r="C252" s="12"/>
      <c r="D252" s="22" t="s">
        <v>249</v>
      </c>
      <c r="E252" s="23"/>
      <c r="F252" s="23"/>
      <c r="G252" s="23">
        <f t="shared" si="3"/>
        <v>0</v>
      </c>
      <c r="H252" s="23"/>
    </row>
    <row r="253" spans="2:8" ht="14.3">
      <c r="B253" s="12"/>
      <c r="C253" s="15"/>
      <c r="D253" s="24" t="s">
        <v>250</v>
      </c>
      <c r="E253" s="25">
        <f>+E231+E232+E233+E234+E243+E245+E247</f>
        <v>0</v>
      </c>
      <c r="F253" s="25">
        <f>+F231+F232+F233+F234+F243+F245+F247</f>
        <v>0</v>
      </c>
      <c r="G253" s="25">
        <f t="shared" si="3"/>
        <v>0</v>
      </c>
      <c r="H253" s="25"/>
    </row>
    <row r="254" spans="2:8" ht="14.3">
      <c r="B254" s="15"/>
      <c r="C254" s="21" t="s">
        <v>251</v>
      </c>
      <c r="D254" s="19"/>
      <c r="E254" s="20">
        <f xml:space="preserve"> +E230 - E253</f>
        <v>0</v>
      </c>
      <c r="F254" s="20">
        <f xml:space="preserve"> +F230 - F253</f>
        <v>0</v>
      </c>
      <c r="G254" s="20">
        <f t="shared" si="3"/>
        <v>0</v>
      </c>
      <c r="H254" s="20"/>
    </row>
    <row r="255" spans="2:8" ht="14.3">
      <c r="B255" s="26" t="s">
        <v>252</v>
      </c>
      <c r="C255" s="27"/>
      <c r="D255" s="28"/>
      <c r="E255" s="29">
        <v>756100</v>
      </c>
      <c r="F255" s="29"/>
      <c r="G255" s="29">
        <f>E255 + E256</f>
        <v>756100</v>
      </c>
      <c r="H255" s="29"/>
    </row>
    <row r="256" spans="2:8" ht="14.3">
      <c r="B256" s="30"/>
      <c r="C256" s="31"/>
      <c r="D256" s="32"/>
      <c r="E256" s="33"/>
      <c r="F256" s="33"/>
      <c r="G256" s="33"/>
      <c r="H256" s="33"/>
    </row>
    <row r="257" spans="2:8" ht="14.3">
      <c r="B257" s="21" t="s">
        <v>253</v>
      </c>
      <c r="C257" s="18"/>
      <c r="D257" s="19"/>
      <c r="E257" s="20">
        <f xml:space="preserve"> +E164 +E202 +E254 - (E255 + E256)</f>
        <v>0</v>
      </c>
      <c r="F257" s="20">
        <f xml:space="preserve"> +F164 +F202 +F254 - (F255 + F256)</f>
        <v>895843</v>
      </c>
      <c r="G257" s="20">
        <f t="shared" ref="G257:G259" si="4">E257-F257</f>
        <v>-895843</v>
      </c>
      <c r="H257" s="20"/>
    </row>
    <row r="258" spans="2:8" ht="14.3">
      <c r="B258" s="21" t="s">
        <v>254</v>
      </c>
      <c r="C258" s="18"/>
      <c r="D258" s="19"/>
      <c r="E258" s="20">
        <v>3347552</v>
      </c>
      <c r="F258" s="20">
        <v>3347552</v>
      </c>
      <c r="G258" s="20">
        <f t="shared" si="4"/>
        <v>0</v>
      </c>
      <c r="H258" s="20"/>
    </row>
    <row r="259" spans="2:8" ht="14.3">
      <c r="B259" s="21" t="s">
        <v>255</v>
      </c>
      <c r="C259" s="18"/>
      <c r="D259" s="19"/>
      <c r="E259" s="20">
        <f xml:space="preserve"> +E257 +E258</f>
        <v>3347552</v>
      </c>
      <c r="F259" s="20">
        <f xml:space="preserve"> +F257 +F258</f>
        <v>4243395</v>
      </c>
      <c r="G259" s="20">
        <f t="shared" si="4"/>
        <v>-895843</v>
      </c>
      <c r="H259" s="20"/>
    </row>
    <row r="260" spans="2:8" ht="14.3">
      <c r="B260" s="34"/>
      <c r="C260" s="34"/>
      <c r="D260" s="34"/>
      <c r="E260" s="34"/>
      <c r="F260" s="34"/>
      <c r="G260" s="34"/>
      <c r="H260" s="34"/>
    </row>
    <row r="261" spans="2:8" ht="14.3">
      <c r="B261" s="34"/>
      <c r="C261" s="34"/>
      <c r="D261" s="34"/>
      <c r="E261" s="34"/>
      <c r="F261" s="34"/>
      <c r="G261" s="34"/>
      <c r="H261" s="34"/>
    </row>
    <row r="262" spans="2:8" ht="14.3">
      <c r="B262" s="34"/>
      <c r="C262" s="34"/>
      <c r="D262" s="34"/>
      <c r="E262" s="34"/>
      <c r="F262" s="34"/>
      <c r="G262" s="34"/>
      <c r="H262" s="34"/>
    </row>
    <row r="263" spans="2:8" ht="14.3">
      <c r="B263" s="34"/>
      <c r="C263" s="34"/>
      <c r="D263" s="34"/>
      <c r="E263" s="34"/>
      <c r="F263" s="34"/>
      <c r="G263" s="34"/>
      <c r="H263" s="34"/>
    </row>
    <row r="264" spans="2:8" ht="14.3">
      <c r="B264" s="34"/>
      <c r="C264" s="34"/>
      <c r="D264" s="34"/>
      <c r="E264" s="34"/>
      <c r="F264" s="34"/>
      <c r="G264" s="34"/>
      <c r="H264" s="34"/>
    </row>
    <row r="265" spans="2:8" ht="14.3">
      <c r="B265" s="34"/>
      <c r="C265" s="34"/>
      <c r="D265" s="34"/>
      <c r="E265" s="34"/>
      <c r="F265" s="34"/>
      <c r="G265" s="34"/>
      <c r="H265" s="34"/>
    </row>
    <row r="266" spans="2:8" ht="14.3">
      <c r="B266" s="34"/>
      <c r="C266" s="34"/>
      <c r="D266" s="34"/>
      <c r="E266" s="34"/>
      <c r="F266" s="34"/>
      <c r="G266" s="34"/>
      <c r="H266" s="34"/>
    </row>
    <row r="267" spans="2:8" ht="14.3">
      <c r="B267" s="34"/>
      <c r="C267" s="34"/>
      <c r="D267" s="34"/>
      <c r="E267" s="34"/>
      <c r="F267" s="34"/>
      <c r="G267" s="34"/>
      <c r="H267" s="34"/>
    </row>
    <row r="268" spans="2:8" ht="14.3">
      <c r="B268" s="34"/>
      <c r="C268" s="34"/>
      <c r="D268" s="34"/>
      <c r="E268" s="34"/>
      <c r="F268" s="34"/>
      <c r="G268" s="34"/>
      <c r="H268" s="34"/>
    </row>
    <row r="269" spans="2:8" ht="14.3">
      <c r="B269" s="34"/>
      <c r="C269" s="34"/>
      <c r="D269" s="34"/>
      <c r="E269" s="34"/>
      <c r="F269" s="34"/>
      <c r="G269" s="34"/>
      <c r="H269" s="34"/>
    </row>
  </sheetData>
  <mergeCells count="12">
    <mergeCell ref="B165:B202"/>
    <mergeCell ref="C165:C184"/>
    <mergeCell ref="C185:C201"/>
    <mergeCell ref="B203:B254"/>
    <mergeCell ref="C203:C230"/>
    <mergeCell ref="C231:C253"/>
    <mergeCell ref="B2:H2"/>
    <mergeCell ref="B3:H3"/>
    <mergeCell ref="B5:D5"/>
    <mergeCell ref="B6:B164"/>
    <mergeCell ref="C6:C80"/>
    <mergeCell ref="C81:C16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法人本部拠点区分</vt:lpstr>
      <vt:lpstr>ふるさと学園拠点区分</vt:lpstr>
      <vt:lpstr>すてっぷはうす拠点区分</vt:lpstr>
      <vt:lpstr>ふるさとの森拠点区分</vt:lpstr>
      <vt:lpstr>ふるさとのＷＡ拠点区分</vt:lpstr>
      <vt:lpstr>ふるさと学園医務室拠点区分</vt:lpstr>
      <vt:lpstr>すてっぷはうす拠点区分!Print_Titles</vt:lpstr>
      <vt:lpstr>ふるさとのＷＡ拠点区分!Print_Titles</vt:lpstr>
      <vt:lpstr>ふるさとの森拠点区分!Print_Titles</vt:lpstr>
      <vt:lpstr>ふるさと学園医務室拠点区分!Print_Titles</vt:lpstr>
      <vt:lpstr>ふるさと学園拠点区分!Print_Titles</vt:lpstr>
      <vt:lpstr>法人本部拠点区分!Print_Titles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ws37</dc:creator>
  <cp:lastModifiedBy>ws37</cp:lastModifiedBy>
  <dcterms:created xsi:type="dcterms:W3CDTF">2024-06-18T01:21:55Z</dcterms:created>
  <dcterms:modified xsi:type="dcterms:W3CDTF">2024-06-18T01:22:00Z</dcterms:modified>
</cp:coreProperties>
</file>